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externalLinks/externalLink8.xml" ContentType="application/vnd.openxmlformats-officedocument.spreadsheetml.externalLink+xml"/>
  <Override PartName="/xl/externalLinks/externalLink9.xml" ContentType="application/vnd.openxmlformats-officedocument.spreadsheetml.externalLink+xml"/>
  <Override PartName="/xl/externalLinks/externalLink10.xml" ContentType="application/vnd.openxmlformats-officedocument.spreadsheetml.externalLink+xml"/>
  <Override PartName="/xl/externalLinks/externalLink11.xml" ContentType="application/vnd.openxmlformats-officedocument.spreadsheetml.externalLink+xml"/>
  <Override PartName="/xl/externalLinks/externalLink12.xml" ContentType="application/vnd.openxmlformats-officedocument.spreadsheetml.externalLink+xml"/>
  <Override PartName="/xl/externalLinks/externalLink13.xml" ContentType="application/vnd.openxmlformats-officedocument.spreadsheetml.externalLink+xml"/>
  <Override PartName="/xl/externalLinks/externalLink14.xml" ContentType="application/vnd.openxmlformats-officedocument.spreadsheetml.externalLink+xml"/>
  <Override PartName="/xl/externalLinks/externalLink15.xml" ContentType="application/vnd.openxmlformats-officedocument.spreadsheetml.externalLink+xml"/>
  <Override PartName="/xl/externalLinks/externalLink16.xml" ContentType="application/vnd.openxmlformats-officedocument.spreadsheetml.externalLink+xml"/>
  <Override PartName="/xl/externalLinks/externalLink17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Рада\Documents\"/>
    </mc:Choice>
  </mc:AlternateContent>
  <bookViews>
    <workbookView xWindow="0" yWindow="0" windowWidth="20400" windowHeight="7665"/>
  </bookViews>
  <sheets>
    <sheet name="тестовый" sheetId="1" r:id="rId1"/>
  </sheets>
  <externalReferences>
    <externalReference r:id="rId2"/>
    <externalReference r:id="rId3"/>
    <externalReference r:id="rId4"/>
    <externalReference r:id="rId5"/>
    <externalReference r:id="rId6"/>
    <externalReference r:id="rId7"/>
    <externalReference r:id="rId8"/>
    <externalReference r:id="rId9"/>
    <externalReference r:id="rId10"/>
    <externalReference r:id="rId11"/>
    <externalReference r:id="rId12"/>
    <externalReference r:id="rId13"/>
    <externalReference r:id="rId14"/>
    <externalReference r:id="rId15"/>
    <externalReference r:id="rId16"/>
    <externalReference r:id="rId17"/>
    <externalReference r:id="rId18"/>
  </externalReferences>
  <calcPr calcId="162913"/>
</workbook>
</file>

<file path=xl/calcChain.xml><?xml version="1.0" encoding="utf-8"?>
<calcChain xmlns="http://schemas.openxmlformats.org/spreadsheetml/2006/main">
  <c r="N4" i="1" l="1"/>
  <c r="N16" i="1"/>
  <c r="N17" i="1"/>
  <c r="N18" i="1"/>
  <c r="N19" i="1"/>
  <c r="N20" i="1"/>
  <c r="N21" i="1"/>
  <c r="N22" i="1"/>
  <c r="N23" i="1"/>
  <c r="N24" i="1"/>
  <c r="N25" i="1"/>
  <c r="N26" i="1"/>
  <c r="N27" i="1"/>
  <c r="N28" i="1"/>
  <c r="N29" i="1"/>
  <c r="N30" i="1"/>
  <c r="N31" i="1"/>
  <c r="N32" i="1"/>
  <c r="N33" i="1"/>
  <c r="N40" i="1"/>
  <c r="N41" i="1"/>
  <c r="N42" i="1"/>
  <c r="N43" i="1"/>
  <c r="N44" i="1"/>
  <c r="N45" i="1"/>
  <c r="N46" i="1"/>
  <c r="N47" i="1"/>
  <c r="N48" i="1"/>
  <c r="N49" i="1"/>
  <c r="N50" i="1"/>
  <c r="N51" i="1"/>
  <c r="N52" i="1"/>
  <c r="N53" i="1"/>
  <c r="N54" i="1"/>
  <c r="N55" i="1"/>
  <c r="N56" i="1"/>
  <c r="N57" i="1"/>
  <c r="N58" i="1"/>
  <c r="N67" i="1"/>
  <c r="N68" i="1"/>
  <c r="N69" i="1"/>
  <c r="N70" i="1"/>
  <c r="N71" i="1"/>
  <c r="N72" i="1"/>
  <c r="N73" i="1"/>
  <c r="N74" i="1"/>
  <c r="N75" i="1"/>
  <c r="N76" i="1"/>
  <c r="N77" i="1"/>
  <c r="N93" i="1"/>
  <c r="N94" i="1"/>
  <c r="N95" i="1"/>
  <c r="N96" i="1"/>
  <c r="N97" i="1"/>
  <c r="N98" i="1"/>
  <c r="N99" i="1"/>
  <c r="N100" i="1"/>
  <c r="N101" i="1"/>
  <c r="N102" i="1"/>
  <c r="N103" i="1"/>
  <c r="N104" i="1"/>
  <c r="N105" i="1"/>
  <c r="N106" i="1"/>
  <c r="N107" i="1"/>
  <c r="N108" i="1"/>
  <c r="N109" i="1"/>
  <c r="N110" i="1"/>
  <c r="N111" i="1"/>
  <c r="N112" i="1"/>
  <c r="N113" i="1"/>
  <c r="N114" i="1"/>
  <c r="N115" i="1"/>
  <c r="N116" i="1"/>
  <c r="N117" i="1"/>
  <c r="N118" i="1"/>
  <c r="N119" i="1"/>
  <c r="N120" i="1"/>
  <c r="N121" i="1"/>
  <c r="N122" i="1"/>
  <c r="N123" i="1"/>
  <c r="N124" i="1"/>
  <c r="N125" i="1"/>
  <c r="N126" i="1"/>
  <c r="N127" i="1"/>
  <c r="N128" i="1"/>
  <c r="N129" i="1"/>
  <c r="N130" i="1"/>
  <c r="N131" i="1"/>
  <c r="N132" i="1"/>
  <c r="N133" i="1"/>
  <c r="N134" i="1"/>
  <c r="N135" i="1"/>
  <c r="N136" i="1"/>
  <c r="N137" i="1"/>
  <c r="N138" i="1"/>
  <c r="N139" i="1"/>
  <c r="N140" i="1"/>
  <c r="N142" i="1"/>
  <c r="N143" i="1"/>
  <c r="N146" i="1"/>
  <c r="N147" i="1"/>
  <c r="N3" i="1"/>
  <c r="D92" i="1" l="1"/>
  <c r="E92" i="1"/>
  <c r="D97" i="1"/>
  <c r="E97" i="1"/>
  <c r="G97" i="1"/>
  <c r="I97" i="1"/>
  <c r="O97" i="1"/>
  <c r="D118" i="1"/>
  <c r="E118" i="1"/>
  <c r="G118" i="1"/>
  <c r="I118" i="1"/>
  <c r="O118" i="1"/>
  <c r="C45" i="1"/>
  <c r="D45" i="1"/>
  <c r="E45" i="1"/>
  <c r="G45" i="1"/>
  <c r="O45" i="1"/>
  <c r="P45" i="1"/>
  <c r="C104" i="1"/>
  <c r="D104" i="1"/>
  <c r="G104" i="1"/>
  <c r="O104" i="1"/>
  <c r="P104" i="1"/>
  <c r="C102" i="1"/>
  <c r="D102" i="1"/>
  <c r="E102" i="1"/>
  <c r="G102" i="1"/>
  <c r="O102" i="1"/>
  <c r="P102" i="1"/>
  <c r="C145" i="1"/>
  <c r="D145" i="1"/>
  <c r="E145" i="1"/>
  <c r="G145" i="1"/>
  <c r="O145" i="1"/>
  <c r="P145" i="1"/>
  <c r="D52" i="1"/>
  <c r="E52" i="1"/>
  <c r="O52" i="1"/>
  <c r="D44" i="1"/>
  <c r="E44" i="1"/>
  <c r="O44" i="1"/>
  <c r="D53" i="1"/>
  <c r="E53" i="1"/>
  <c r="O53" i="1"/>
  <c r="D69" i="1"/>
  <c r="E69" i="1"/>
  <c r="O69" i="1"/>
  <c r="D70" i="1"/>
  <c r="E70" i="1"/>
  <c r="O70" i="1"/>
  <c r="D96" i="1"/>
  <c r="E96" i="1"/>
  <c r="O96" i="1"/>
  <c r="D88" i="1"/>
  <c r="E88" i="1"/>
  <c r="O88" i="1"/>
  <c r="D89" i="1"/>
  <c r="E89" i="1"/>
  <c r="O89" i="1"/>
  <c r="D79" i="1"/>
  <c r="E79" i="1"/>
  <c r="O79" i="1"/>
  <c r="D115" i="1"/>
  <c r="E115" i="1"/>
  <c r="O115" i="1"/>
  <c r="D116" i="1"/>
  <c r="E116" i="1"/>
  <c r="O116" i="1"/>
  <c r="D117" i="1"/>
  <c r="E117" i="1"/>
  <c r="O117" i="1"/>
  <c r="D132" i="1"/>
  <c r="E132" i="1"/>
  <c r="G132" i="1"/>
  <c r="O132" i="1"/>
  <c r="D43" i="1"/>
  <c r="E43" i="1"/>
  <c r="G43" i="1"/>
  <c r="O43" i="1"/>
  <c r="D48" i="1"/>
  <c r="E48" i="1"/>
  <c r="G48" i="1"/>
  <c r="O48" i="1"/>
  <c r="D51" i="1"/>
  <c r="E51" i="1"/>
  <c r="O51" i="1"/>
  <c r="P51" i="1"/>
  <c r="D114" i="1"/>
  <c r="E114" i="1"/>
  <c r="G114" i="1"/>
  <c r="O114" i="1"/>
  <c r="P114" i="1"/>
  <c r="D143" i="1"/>
  <c r="E143" i="1"/>
  <c r="G143" i="1"/>
  <c r="O143" i="1"/>
  <c r="P143" i="1"/>
  <c r="C38" i="1"/>
  <c r="D38" i="1"/>
  <c r="E38" i="1"/>
  <c r="I38" i="1"/>
  <c r="O38" i="1"/>
  <c r="P38" i="1"/>
  <c r="C56" i="1"/>
  <c r="D56" i="1"/>
  <c r="E56" i="1"/>
  <c r="I56" i="1"/>
  <c r="O56" i="1"/>
  <c r="P56" i="1"/>
  <c r="C39" i="1"/>
  <c r="D39" i="1"/>
  <c r="E39" i="1"/>
  <c r="I39" i="1"/>
  <c r="O39" i="1"/>
  <c r="P39" i="1"/>
  <c r="C49" i="1"/>
  <c r="D49" i="1"/>
  <c r="E49" i="1"/>
  <c r="I49" i="1"/>
  <c r="O49" i="1"/>
  <c r="P49" i="1"/>
  <c r="C35" i="1"/>
  <c r="D35" i="1"/>
  <c r="E35" i="1"/>
  <c r="I35" i="1"/>
  <c r="O35" i="1"/>
  <c r="P35" i="1"/>
  <c r="C42" i="1"/>
  <c r="D42" i="1"/>
  <c r="E42" i="1"/>
  <c r="I42" i="1"/>
  <c r="O42" i="1"/>
  <c r="P42" i="1"/>
  <c r="C50" i="1"/>
  <c r="D50" i="1"/>
  <c r="E50" i="1"/>
  <c r="I50" i="1"/>
  <c r="O50" i="1"/>
  <c r="P50" i="1"/>
  <c r="C34" i="1"/>
  <c r="D34" i="1"/>
  <c r="E34" i="1"/>
  <c r="I34" i="1"/>
  <c r="O34" i="1"/>
  <c r="P34" i="1"/>
  <c r="C58" i="1"/>
  <c r="D58" i="1"/>
  <c r="E58" i="1"/>
  <c r="I58" i="1"/>
  <c r="O58" i="1"/>
  <c r="P58" i="1"/>
  <c r="C68" i="1"/>
  <c r="D68" i="1"/>
  <c r="E68" i="1"/>
  <c r="I68" i="1"/>
  <c r="O68" i="1"/>
  <c r="P68" i="1"/>
  <c r="C72" i="1"/>
  <c r="D72" i="1"/>
  <c r="E72" i="1"/>
  <c r="I72" i="1"/>
  <c r="O72" i="1"/>
  <c r="P72" i="1"/>
  <c r="C61" i="1"/>
  <c r="D61" i="1"/>
  <c r="E61" i="1"/>
  <c r="I61" i="1"/>
  <c r="O61" i="1"/>
  <c r="P61" i="1"/>
  <c r="C62" i="1"/>
  <c r="D62" i="1"/>
  <c r="E62" i="1"/>
  <c r="I62" i="1"/>
  <c r="O62" i="1"/>
  <c r="P62" i="1"/>
  <c r="C93" i="1"/>
  <c r="O93" i="1"/>
  <c r="P93" i="1"/>
  <c r="C84" i="1"/>
  <c r="D84" i="1"/>
  <c r="E84" i="1"/>
  <c r="I84" i="1"/>
  <c r="O84" i="1"/>
  <c r="P84" i="1"/>
  <c r="C82" i="1"/>
  <c r="D82" i="1"/>
  <c r="E82" i="1"/>
  <c r="I82" i="1"/>
  <c r="O82" i="1"/>
  <c r="P82" i="1"/>
  <c r="C78" i="1"/>
  <c r="D78" i="1"/>
  <c r="E78" i="1"/>
  <c r="I78" i="1"/>
  <c r="O78" i="1"/>
  <c r="P78" i="1"/>
  <c r="C81" i="1"/>
  <c r="D81" i="1"/>
  <c r="E81" i="1"/>
  <c r="I81" i="1"/>
  <c r="O81" i="1"/>
  <c r="P81" i="1"/>
  <c r="C87" i="1"/>
  <c r="D87" i="1"/>
  <c r="E87" i="1"/>
  <c r="I87" i="1"/>
  <c r="O87" i="1"/>
  <c r="P87" i="1"/>
  <c r="C111" i="1"/>
  <c r="D111" i="1"/>
  <c r="E111" i="1"/>
  <c r="I111" i="1"/>
  <c r="O111" i="1"/>
  <c r="P111" i="1"/>
  <c r="C105" i="1"/>
  <c r="D105" i="1"/>
  <c r="E105" i="1"/>
  <c r="I105" i="1"/>
  <c r="O105" i="1"/>
  <c r="P105" i="1"/>
  <c r="C112" i="1"/>
  <c r="D112" i="1"/>
  <c r="E112" i="1"/>
  <c r="I112" i="1"/>
  <c r="O112" i="1"/>
  <c r="P112" i="1"/>
  <c r="C113" i="1"/>
  <c r="D113" i="1"/>
  <c r="E113" i="1"/>
  <c r="I113" i="1"/>
  <c r="O113" i="1"/>
  <c r="P113" i="1"/>
  <c r="C125" i="1"/>
  <c r="D125" i="1"/>
  <c r="E125" i="1"/>
  <c r="I125" i="1"/>
  <c r="O125" i="1"/>
  <c r="P125" i="1"/>
  <c r="C123" i="1"/>
  <c r="D123" i="1"/>
  <c r="E123" i="1"/>
  <c r="I123" i="1"/>
  <c r="O123" i="1"/>
  <c r="P123" i="1"/>
  <c r="C121" i="1"/>
  <c r="D121" i="1"/>
  <c r="E121" i="1"/>
  <c r="I121" i="1"/>
  <c r="O121" i="1"/>
  <c r="P121" i="1"/>
  <c r="C126" i="1"/>
  <c r="D126" i="1"/>
  <c r="E126" i="1"/>
  <c r="I126" i="1"/>
  <c r="O126" i="1"/>
  <c r="P126" i="1"/>
  <c r="C134" i="1"/>
  <c r="D134" i="1"/>
  <c r="E134" i="1"/>
  <c r="I134" i="1"/>
  <c r="O134" i="1"/>
  <c r="P134" i="1"/>
  <c r="C130" i="1"/>
  <c r="D130" i="1"/>
  <c r="E130" i="1"/>
  <c r="I130" i="1"/>
  <c r="O130" i="1"/>
  <c r="P130" i="1"/>
  <c r="C131" i="1"/>
  <c r="D131" i="1"/>
  <c r="E131" i="1"/>
  <c r="I131" i="1"/>
  <c r="O131" i="1"/>
  <c r="P131" i="1"/>
  <c r="C142" i="1"/>
  <c r="D142" i="1"/>
  <c r="E142" i="1"/>
  <c r="I142" i="1"/>
  <c r="O142" i="1"/>
  <c r="P142" i="1"/>
  <c r="C140" i="1"/>
  <c r="D140" i="1"/>
  <c r="E140" i="1"/>
  <c r="I140" i="1"/>
  <c r="O140" i="1"/>
  <c r="P140" i="1"/>
  <c r="C144" i="1"/>
  <c r="D144" i="1"/>
  <c r="E144" i="1"/>
  <c r="I144" i="1"/>
  <c r="O144" i="1"/>
  <c r="P144" i="1"/>
  <c r="C147" i="1"/>
  <c r="D147" i="1"/>
  <c r="E147" i="1"/>
  <c r="I147" i="1"/>
  <c r="O147" i="1"/>
  <c r="P147" i="1"/>
  <c r="O74" i="1"/>
  <c r="O98" i="1"/>
  <c r="O110" i="1"/>
  <c r="C74" i="1"/>
  <c r="D74" i="1"/>
  <c r="E74" i="1"/>
  <c r="G74" i="1"/>
  <c r="I74" i="1"/>
  <c r="C98" i="1"/>
  <c r="D98" i="1"/>
  <c r="E98" i="1"/>
  <c r="G98" i="1"/>
  <c r="I98" i="1"/>
  <c r="C110" i="1"/>
  <c r="D110" i="1"/>
  <c r="E110" i="1"/>
  <c r="G110" i="1"/>
  <c r="I110" i="1"/>
  <c r="D86" i="1"/>
  <c r="E86" i="1"/>
  <c r="G86" i="1"/>
  <c r="D109" i="1"/>
  <c r="E109" i="1"/>
  <c r="G109" i="1"/>
  <c r="C65" i="1"/>
  <c r="D65" i="1"/>
  <c r="E65" i="1"/>
  <c r="G65" i="1"/>
  <c r="I65" i="1"/>
  <c r="O65" i="1"/>
  <c r="P65" i="1"/>
  <c r="C95" i="1"/>
  <c r="D95" i="1"/>
  <c r="E95" i="1"/>
  <c r="G95" i="1"/>
  <c r="I95" i="1"/>
  <c r="O95" i="1"/>
  <c r="P95" i="1"/>
  <c r="C108" i="1"/>
  <c r="D108" i="1"/>
  <c r="E108" i="1"/>
  <c r="G108" i="1"/>
  <c r="I108" i="1"/>
  <c r="O108" i="1"/>
  <c r="P108" i="1"/>
  <c r="C122" i="1"/>
  <c r="D122" i="1"/>
  <c r="E122" i="1"/>
  <c r="G122" i="1"/>
  <c r="I122" i="1"/>
  <c r="O122" i="1"/>
  <c r="P122" i="1"/>
  <c r="D124" i="1"/>
  <c r="E124" i="1"/>
  <c r="G124" i="1"/>
  <c r="D55" i="1"/>
  <c r="E55" i="1"/>
  <c r="G55" i="1"/>
  <c r="D107" i="1"/>
  <c r="E107" i="1"/>
  <c r="G107" i="1"/>
  <c r="I107" i="1"/>
  <c r="D77" i="1"/>
  <c r="E77" i="1"/>
  <c r="G77" i="1"/>
  <c r="I77" i="1"/>
  <c r="P99" i="1"/>
  <c r="C76" i="1"/>
  <c r="D76" i="1"/>
  <c r="E76" i="1"/>
  <c r="G76" i="1"/>
  <c r="O76" i="1"/>
  <c r="C99" i="1"/>
  <c r="D99" i="1"/>
  <c r="E99" i="1"/>
  <c r="G99" i="1"/>
  <c r="O99" i="1"/>
  <c r="C94" i="1"/>
  <c r="D94" i="1"/>
  <c r="E94" i="1"/>
  <c r="G94" i="1"/>
  <c r="O94" i="1"/>
  <c r="C40" i="1"/>
  <c r="D40" i="1"/>
  <c r="E40" i="1"/>
  <c r="G40" i="1"/>
  <c r="I40" i="1"/>
  <c r="O40" i="1"/>
  <c r="C37" i="1"/>
  <c r="D37" i="1"/>
  <c r="E37" i="1"/>
  <c r="G37" i="1"/>
  <c r="I37" i="1"/>
  <c r="O37" i="1"/>
  <c r="C41" i="1"/>
  <c r="D41" i="1"/>
  <c r="E41" i="1"/>
  <c r="G41" i="1"/>
  <c r="I41" i="1"/>
  <c r="O41" i="1"/>
  <c r="C59" i="1"/>
  <c r="D59" i="1"/>
  <c r="E59" i="1"/>
  <c r="G59" i="1"/>
  <c r="I59" i="1"/>
  <c r="O59" i="1"/>
  <c r="C60" i="1"/>
  <c r="D60" i="1"/>
  <c r="E60" i="1"/>
  <c r="G60" i="1"/>
  <c r="I60" i="1"/>
  <c r="O60" i="1"/>
  <c r="C67" i="1"/>
  <c r="D67" i="1"/>
  <c r="E67" i="1"/>
  <c r="G67" i="1"/>
  <c r="I67" i="1"/>
  <c r="O67" i="1"/>
  <c r="C101" i="1"/>
  <c r="D101" i="1"/>
  <c r="E101" i="1"/>
  <c r="G101" i="1"/>
  <c r="I101" i="1"/>
  <c r="C91" i="1"/>
  <c r="D91" i="1"/>
  <c r="E91" i="1"/>
  <c r="G91" i="1"/>
  <c r="I91" i="1"/>
  <c r="C83" i="1"/>
  <c r="D83" i="1"/>
  <c r="E83" i="1"/>
  <c r="G83" i="1"/>
  <c r="I83" i="1"/>
  <c r="C80" i="1"/>
  <c r="D80" i="1"/>
  <c r="E80" i="1"/>
  <c r="G80" i="1"/>
  <c r="I80" i="1"/>
  <c r="C103" i="1"/>
  <c r="D103" i="1"/>
  <c r="E103" i="1"/>
  <c r="G103" i="1"/>
  <c r="I103" i="1"/>
  <c r="O103" i="1"/>
  <c r="C106" i="1"/>
  <c r="D106" i="1"/>
  <c r="E106" i="1"/>
  <c r="G106" i="1"/>
  <c r="I106" i="1"/>
  <c r="O106" i="1"/>
  <c r="C135" i="1"/>
  <c r="D135" i="1"/>
  <c r="E135" i="1"/>
  <c r="G135" i="1"/>
  <c r="I135" i="1"/>
  <c r="C136" i="1"/>
  <c r="D136" i="1"/>
  <c r="E136" i="1"/>
  <c r="G136" i="1"/>
  <c r="I136" i="1"/>
  <c r="C137" i="1"/>
  <c r="D137" i="1"/>
  <c r="E137" i="1"/>
  <c r="G137" i="1"/>
  <c r="I137" i="1"/>
  <c r="C146" i="1"/>
  <c r="P37" i="1" s="1"/>
  <c r="D146" i="1"/>
  <c r="E146" i="1"/>
  <c r="G146" i="1"/>
  <c r="I146" i="1"/>
  <c r="C141" i="1"/>
  <c r="D141" i="1"/>
  <c r="E141" i="1"/>
  <c r="G141" i="1"/>
  <c r="I141" i="1"/>
  <c r="D75" i="1"/>
  <c r="E75" i="1"/>
  <c r="G75" i="1"/>
  <c r="D100" i="1"/>
  <c r="E100" i="1"/>
  <c r="G100" i="1"/>
  <c r="D64" i="1"/>
  <c r="E64" i="1"/>
  <c r="G64" i="1"/>
  <c r="P40" i="1" l="1"/>
  <c r="P106" i="1"/>
  <c r="P76" i="1"/>
  <c r="P67" i="1"/>
  <c r="P94" i="1"/>
  <c r="P103" i="1"/>
  <c r="P60" i="1"/>
  <c r="P41" i="1"/>
  <c r="C75" i="1" l="1"/>
  <c r="C100" i="1"/>
  <c r="C69" i="1"/>
  <c r="C96" i="1"/>
  <c r="C89" i="1"/>
  <c r="C115" i="1"/>
  <c r="C117" i="1"/>
  <c r="C52" i="1"/>
  <c r="C53" i="1"/>
  <c r="C88" i="1"/>
  <c r="C79" i="1"/>
  <c r="C116" i="1"/>
  <c r="C132" i="1"/>
  <c r="B64" i="1" l="1"/>
</calcChain>
</file>

<file path=xl/sharedStrings.xml><?xml version="1.0" encoding="utf-8"?>
<sst xmlns="http://schemas.openxmlformats.org/spreadsheetml/2006/main" count="763" uniqueCount="172">
  <si>
    <t>№ п/п</t>
  </si>
  <si>
    <t>Муниципалитет</t>
  </si>
  <si>
    <t>Полное наименование образовательного учреждения (по уставу)</t>
  </si>
  <si>
    <t>Фамилия</t>
  </si>
  <si>
    <t>Имя</t>
  </si>
  <si>
    <t>Отчество</t>
  </si>
  <si>
    <t>Класс</t>
  </si>
  <si>
    <t>Дата рождения</t>
  </si>
  <si>
    <t>Пол</t>
  </si>
  <si>
    <t>Балл</t>
  </si>
  <si>
    <t>Апеляционный балл</t>
  </si>
  <si>
    <t>Итоговый балл</t>
  </si>
  <si>
    <t>Максимальный балл</t>
  </si>
  <si>
    <t>Статус</t>
  </si>
  <si>
    <t>Фамилия, имя, отчество педагога, подготовившего участника олимпиады</t>
  </si>
  <si>
    <t>Предмет</t>
  </si>
  <si>
    <t>Менделеевский</t>
  </si>
  <si>
    <t>м</t>
  </si>
  <si>
    <t>МБОУ "Ижевская СОШ"</t>
  </si>
  <si>
    <t>ж</t>
  </si>
  <si>
    <t>Зиганшина З.Н.</t>
  </si>
  <si>
    <t>МБОУ "СОШ №7"</t>
  </si>
  <si>
    <t>МБОУ "Тат.Челнинская ООШ"</t>
  </si>
  <si>
    <t>МБОУ "СОШ №3"</t>
  </si>
  <si>
    <t>МБОУ "Камаевская ООШ"</t>
  </si>
  <si>
    <t>МБОУ "СОШ №2"</t>
  </si>
  <si>
    <t xml:space="preserve">Протокол по итогам муниципального этапа ВсОШ по предмету "Математика"  Менделеевского муниципального района в 2019-2020 учебном году </t>
  </si>
  <si>
    <t>математика</t>
  </si>
  <si>
    <t>МБОУ "Абалачевская СОШ"</t>
  </si>
  <si>
    <t>МБОУ "Абалачевская сОШ"</t>
  </si>
  <si>
    <t>Шаихов И.Ш.</t>
  </si>
  <si>
    <t>Вахитова Р.Р.</t>
  </si>
  <si>
    <t>Шакиров Л.С.</t>
  </si>
  <si>
    <t xml:space="preserve">МБОУ "Бизякинская СОШ" </t>
  </si>
  <si>
    <t>Ужусенис Л.А.</t>
  </si>
  <si>
    <t>Шилова В.В.</t>
  </si>
  <si>
    <t>Егорова О.В.</t>
  </si>
  <si>
    <t>МБОУ "Енабердинская СОШ"</t>
  </si>
  <si>
    <t>Скворцова Л.Н.</t>
  </si>
  <si>
    <t>Ибрагимова Р.М.</t>
  </si>
  <si>
    <t>Рахматуллин Р.Р.</t>
  </si>
  <si>
    <t>Никитина Э.Р.</t>
  </si>
  <si>
    <t>Никандрова Л.В.</t>
  </si>
  <si>
    <t>МБОУ "Псеевская СОШ"</t>
  </si>
  <si>
    <t>Исрафилова С.Х</t>
  </si>
  <si>
    <t>Усова О.Н.</t>
  </si>
  <si>
    <t>МБОУ "Тураевская СОШ"</t>
  </si>
  <si>
    <t>Степанова Р.М.</t>
  </si>
  <si>
    <t xml:space="preserve">Гафарова </t>
  </si>
  <si>
    <t>Ариадна</t>
  </si>
  <si>
    <t>Шакирова</t>
  </si>
  <si>
    <t>Лейсан</t>
  </si>
  <si>
    <t>Низамов</t>
  </si>
  <si>
    <t>Дамир</t>
  </si>
  <si>
    <t>Мирзоева Ф.Х.</t>
  </si>
  <si>
    <t xml:space="preserve">Губкина </t>
  </si>
  <si>
    <t>Елизавета</t>
  </si>
  <si>
    <t>Фарухшина</t>
  </si>
  <si>
    <t>Инзиля</t>
  </si>
  <si>
    <t>Созонова Е.В.</t>
  </si>
  <si>
    <t>Мифтахова</t>
  </si>
  <si>
    <t>Эвелина</t>
  </si>
  <si>
    <t xml:space="preserve">Куснутдинова </t>
  </si>
  <si>
    <t xml:space="preserve">Зарина </t>
  </si>
  <si>
    <t>Махмудов</t>
  </si>
  <si>
    <t>Амир</t>
  </si>
  <si>
    <t>Васильева</t>
  </si>
  <si>
    <t>Полина</t>
  </si>
  <si>
    <t>МБОУ СОШ№4</t>
  </si>
  <si>
    <t xml:space="preserve">Фазлеева </t>
  </si>
  <si>
    <t xml:space="preserve">Ралина </t>
  </si>
  <si>
    <t>Акинина О.Ю.</t>
  </si>
  <si>
    <t xml:space="preserve">Булатов </t>
  </si>
  <si>
    <t>Адель</t>
  </si>
  <si>
    <t>Саитгареева</t>
  </si>
  <si>
    <t>Айгуль</t>
  </si>
  <si>
    <t>МБОУ "СОШ №4"</t>
  </si>
  <si>
    <t>Булатова</t>
  </si>
  <si>
    <t>Кристина</t>
  </si>
  <si>
    <t>Ангелина</t>
  </si>
  <si>
    <t>Файзуллина Н.Ф.</t>
  </si>
  <si>
    <t xml:space="preserve">Идиятуллина </t>
  </si>
  <si>
    <t>Тавифа</t>
  </si>
  <si>
    <t>Ушков</t>
  </si>
  <si>
    <t>Вадим</t>
  </si>
  <si>
    <t>Данилова</t>
  </si>
  <si>
    <t>Софронова О.Ю.</t>
  </si>
  <si>
    <t>МБОУ "СОШ №1"</t>
  </si>
  <si>
    <t>Костин</t>
  </si>
  <si>
    <t>Никита</t>
  </si>
  <si>
    <t>Мифтахова Э.Р</t>
  </si>
  <si>
    <t>Костина</t>
  </si>
  <si>
    <t>София</t>
  </si>
  <si>
    <t>Адиева И.Ш.</t>
  </si>
  <si>
    <t>Немтырев</t>
  </si>
  <si>
    <t>Артём</t>
  </si>
  <si>
    <t>Макаров</t>
  </si>
  <si>
    <t>Ярослав</t>
  </si>
  <si>
    <t xml:space="preserve">Никитина </t>
  </si>
  <si>
    <t>Софья</t>
  </si>
  <si>
    <t>Ахметсахипов</t>
  </si>
  <si>
    <t>Ахмедов</t>
  </si>
  <si>
    <t>Денисова О.Н.</t>
  </si>
  <si>
    <t>Эрик</t>
  </si>
  <si>
    <t>Канайкина Н.В.</t>
  </si>
  <si>
    <t>Арсланова</t>
  </si>
  <si>
    <t>Элона</t>
  </si>
  <si>
    <t>Губайдуллин</t>
  </si>
  <si>
    <t>Марк</t>
  </si>
  <si>
    <t>Колобков</t>
  </si>
  <si>
    <t>Кирилл</t>
  </si>
  <si>
    <t>МБОУ "Монашевская СОШ"</t>
  </si>
  <si>
    <t>Ишаева</t>
  </si>
  <si>
    <t>Евдокимова В.В</t>
  </si>
  <si>
    <t>МБОУ "Гимназия №1"</t>
  </si>
  <si>
    <t>Фаразутдинов</t>
  </si>
  <si>
    <t>Динар</t>
  </si>
  <si>
    <t>Муллагалеева</t>
  </si>
  <si>
    <t>Диляра</t>
  </si>
  <si>
    <t>Аракчеева</t>
  </si>
  <si>
    <t>Анастасия</t>
  </si>
  <si>
    <t>Стороган</t>
  </si>
  <si>
    <t>Луиза</t>
  </si>
  <si>
    <t>Зубрин</t>
  </si>
  <si>
    <t>Михаил</t>
  </si>
  <si>
    <t>Иванова</t>
  </si>
  <si>
    <t>Екатерина</t>
  </si>
  <si>
    <t>Разживина</t>
  </si>
  <si>
    <t xml:space="preserve">Анастасия </t>
  </si>
  <si>
    <t>Сандакова Т.В.</t>
  </si>
  <si>
    <t xml:space="preserve">Рдаева </t>
  </si>
  <si>
    <t>Рания</t>
  </si>
  <si>
    <t>Миронов</t>
  </si>
  <si>
    <t>Степан</t>
  </si>
  <si>
    <t>Переин</t>
  </si>
  <si>
    <t>Эмиль</t>
  </si>
  <si>
    <t xml:space="preserve">Нургалиева </t>
  </si>
  <si>
    <t>Сабина</t>
  </si>
  <si>
    <t>МБОУ "Ильнетская СОШ имени Микая (Герасимова М.С.)"</t>
  </si>
  <si>
    <t>Егор</t>
  </si>
  <si>
    <t>Михайлова С.Т.</t>
  </si>
  <si>
    <t>Иванов</t>
  </si>
  <si>
    <t>Гаврил</t>
  </si>
  <si>
    <t xml:space="preserve">Хасанянова </t>
  </si>
  <si>
    <t>Сюмбель</t>
  </si>
  <si>
    <t>Фаттахова А.А.</t>
  </si>
  <si>
    <t xml:space="preserve">Скурихина </t>
  </si>
  <si>
    <t>Арина</t>
  </si>
  <si>
    <t>Ломакина Т.Д.</t>
  </si>
  <si>
    <t xml:space="preserve">Герасимова </t>
  </si>
  <si>
    <t>Вероника</t>
  </si>
  <si>
    <t>Архипова Н.А.</t>
  </si>
  <si>
    <t>Юлдашева</t>
  </si>
  <si>
    <t>Саодатхон</t>
  </si>
  <si>
    <t>Иванова А.Н.</t>
  </si>
  <si>
    <t>Числов</t>
  </si>
  <si>
    <t xml:space="preserve">Илья </t>
  </si>
  <si>
    <t>Залялов</t>
  </si>
  <si>
    <t>Капрош Н.А.</t>
  </si>
  <si>
    <t>Колпаков</t>
  </si>
  <si>
    <t>Роман</t>
  </si>
  <si>
    <t>Стахеева</t>
  </si>
  <si>
    <t>МБОУ "СОШ 7"</t>
  </si>
  <si>
    <t xml:space="preserve">Хабибрахманова </t>
  </si>
  <si>
    <t>Амиля</t>
  </si>
  <si>
    <t>Мирзоева Фотима Хушвахтовна</t>
  </si>
  <si>
    <t xml:space="preserve">Гумерова </t>
  </si>
  <si>
    <t>Язиля</t>
  </si>
  <si>
    <t>Ахмадиев</t>
  </si>
  <si>
    <t>Артур</t>
  </si>
  <si>
    <t>призер</t>
  </si>
  <si>
    <t>участник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</si>
</sst>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2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8"/>
      <color theme="3"/>
      <name val="Cambria"/>
      <family val="2"/>
      <charset val="204"/>
      <scheme val="major"/>
    </font>
    <font>
      <b/>
      <sz val="15"/>
      <color theme="3"/>
      <name val="Calibri"/>
      <family val="2"/>
      <charset val="204"/>
      <scheme val="minor"/>
    </font>
    <font>
      <b/>
      <sz val="13"/>
      <color theme="3"/>
      <name val="Calibri"/>
      <family val="2"/>
      <charset val="204"/>
      <scheme val="minor"/>
    </font>
    <font>
      <b/>
      <sz val="11"/>
      <color theme="3"/>
      <name val="Calibri"/>
      <family val="2"/>
      <charset val="204"/>
      <scheme val="minor"/>
    </font>
    <font>
      <sz val="11"/>
      <color rgb="FF006100"/>
      <name val="Calibri"/>
      <family val="2"/>
      <charset val="204"/>
      <scheme val="minor"/>
    </font>
    <font>
      <sz val="11"/>
      <color rgb="FF9C0006"/>
      <name val="Calibri"/>
      <family val="2"/>
      <charset val="204"/>
      <scheme val="minor"/>
    </font>
    <font>
      <sz val="11"/>
      <color rgb="FF9C6500"/>
      <name val="Calibri"/>
      <family val="2"/>
      <charset val="204"/>
      <scheme val="minor"/>
    </font>
    <font>
      <sz val="11"/>
      <color rgb="FF3F3F76"/>
      <name val="Calibri"/>
      <family val="2"/>
      <charset val="204"/>
      <scheme val="minor"/>
    </font>
    <font>
      <b/>
      <sz val="11"/>
      <color rgb="FF3F3F3F"/>
      <name val="Calibri"/>
      <family val="2"/>
      <charset val="204"/>
      <scheme val="minor"/>
    </font>
    <font>
      <b/>
      <sz val="11"/>
      <color rgb="FFFA7D00"/>
      <name val="Calibri"/>
      <family val="2"/>
      <charset val="204"/>
      <scheme val="minor"/>
    </font>
    <font>
      <sz val="11"/>
      <color rgb="FFFA7D00"/>
      <name val="Calibri"/>
      <family val="2"/>
      <charset val="204"/>
      <scheme val="minor"/>
    </font>
    <font>
      <b/>
      <sz val="11"/>
      <color theme="0"/>
      <name val="Calibri"/>
      <family val="2"/>
      <charset val="204"/>
      <scheme val="minor"/>
    </font>
    <font>
      <sz val="11"/>
      <color rgb="FFFF0000"/>
      <name val="Calibri"/>
      <family val="2"/>
      <charset val="204"/>
      <scheme val="minor"/>
    </font>
    <font>
      <i/>
      <sz val="11"/>
      <color rgb="FF7F7F7F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0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2"/>
      <color theme="1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2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43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  <xf numFmtId="0" fontId="21" fillId="0" borderId="0"/>
  </cellStyleXfs>
  <cellXfs count="12">
    <xf numFmtId="0" fontId="0" fillId="0" borderId="0" xfId="0"/>
    <xf numFmtId="0" fontId="19" fillId="0" borderId="0" xfId="0" applyFont="1"/>
    <xf numFmtId="0" fontId="20" fillId="0" borderId="10" xfId="0" applyFont="1" applyBorder="1" applyAlignment="1">
      <alignment horizontal="center" vertical="top" wrapText="1"/>
    </xf>
    <xf numFmtId="0" fontId="19" fillId="0" borderId="10" xfId="0" applyFont="1" applyBorder="1" applyAlignment="1">
      <alignment horizontal="left" vertical="top"/>
    </xf>
    <xf numFmtId="0" fontId="19" fillId="0" borderId="10" xfId="0" applyFont="1" applyBorder="1" applyAlignment="1">
      <alignment horizontal="left"/>
    </xf>
    <xf numFmtId="0" fontId="19" fillId="0" borderId="10" xfId="0" applyFont="1" applyBorder="1"/>
    <xf numFmtId="14" fontId="19" fillId="0" borderId="10" xfId="0" applyNumberFormat="1" applyFont="1" applyBorder="1"/>
    <xf numFmtId="0" fontId="19" fillId="0" borderId="10" xfId="0" applyNumberFormat="1" applyFont="1" applyBorder="1" applyAlignment="1">
      <alignment horizontal="center" vertical="center"/>
    </xf>
    <xf numFmtId="0" fontId="19" fillId="0" borderId="10" xfId="0" applyFont="1" applyBorder="1" applyAlignment="1">
      <alignment horizontal="center" vertical="center"/>
    </xf>
    <xf numFmtId="14" fontId="19" fillId="0" borderId="10" xfId="0" applyNumberFormat="1" applyFont="1" applyBorder="1" applyAlignment="1">
      <alignment horizontal="center" vertical="center"/>
    </xf>
    <xf numFmtId="0" fontId="19" fillId="0" borderId="10" xfId="0" applyFont="1" applyBorder="1" applyAlignment="1">
      <alignment horizontal="right" vertical="top"/>
    </xf>
    <xf numFmtId="0" fontId="18" fillId="0" borderId="11" xfId="0" applyFont="1" applyBorder="1" applyAlignment="1">
      <alignment horizontal="center" vertical="center"/>
    </xf>
  </cellXfs>
  <cellStyles count="43">
    <cellStyle name="20% — акцент1" xfId="19" builtinId="30" customBuiltin="1"/>
    <cellStyle name="20% — акцент2" xfId="23" builtinId="34" customBuiltin="1"/>
    <cellStyle name="20% — акцент3" xfId="27" builtinId="38" customBuiltin="1"/>
    <cellStyle name="20% — акцент4" xfId="31" builtinId="42" customBuiltin="1"/>
    <cellStyle name="20% — акцент5" xfId="35" builtinId="46" customBuiltin="1"/>
    <cellStyle name="20% — акцент6" xfId="39" builtinId="50" customBuiltin="1"/>
    <cellStyle name="40% — акцент1" xfId="20" builtinId="31" customBuiltin="1"/>
    <cellStyle name="40% — акцент2" xfId="24" builtinId="35" customBuiltin="1"/>
    <cellStyle name="40% — акцент3" xfId="28" builtinId="39" customBuiltin="1"/>
    <cellStyle name="40% — акцент4" xfId="32" builtinId="43" customBuiltin="1"/>
    <cellStyle name="40% — акцент5" xfId="36" builtinId="47" customBuiltin="1"/>
    <cellStyle name="40% — акцент6" xfId="40" builtinId="51" customBuiltin="1"/>
    <cellStyle name="60% — акцент1" xfId="21" builtinId="32" customBuiltin="1"/>
    <cellStyle name="60% — акцент2" xfId="25" builtinId="36" customBuiltin="1"/>
    <cellStyle name="60% — акцент3" xfId="29" builtinId="40" customBuiltin="1"/>
    <cellStyle name="60% — акцент4" xfId="33" builtinId="44" customBuiltin="1"/>
    <cellStyle name="60% — акцент5" xfId="37" builtinId="48" customBuiltin="1"/>
    <cellStyle name="60% — акцент6" xfId="41" builtinId="52" customBuiltin="1"/>
    <cellStyle name="Акцент1" xfId="18" builtinId="29" customBuiltin="1"/>
    <cellStyle name="Акцент2" xfId="22" builtinId="33" customBuiltin="1"/>
    <cellStyle name="Акцент3" xfId="26" builtinId="37" customBuiltin="1"/>
    <cellStyle name="Акцент4" xfId="30" builtinId="41" customBuiltin="1"/>
    <cellStyle name="Акцент5" xfId="34" builtinId="45" customBuiltin="1"/>
    <cellStyle name="Акцент6" xfId="38" builtinId="49" customBuiltin="1"/>
    <cellStyle name="Ввод " xfId="9" builtinId="20" customBuiltin="1"/>
    <cellStyle name="Вывод" xfId="10" builtinId="21" customBuiltin="1"/>
    <cellStyle name="Вычисление" xfId="11" builtinId="22" customBuiltin="1"/>
    <cellStyle name="Заголовок 1" xfId="2" builtinId="16" customBuiltin="1"/>
    <cellStyle name="Заголовок 2" xfId="3" builtinId="17" customBuiltin="1"/>
    <cellStyle name="Заголовок 3" xfId="4" builtinId="18" customBuiltin="1"/>
    <cellStyle name="Заголовок 4" xfId="5" builtinId="19" customBuiltin="1"/>
    <cellStyle name="Итог" xfId="17" builtinId="25" customBuiltin="1"/>
    <cellStyle name="Контрольная ячейка" xfId="13" builtinId="23" customBuiltin="1"/>
    <cellStyle name="Название" xfId="1" builtinId="15" customBuiltin="1"/>
    <cellStyle name="Нейтральный" xfId="8" builtinId="28" customBuiltin="1"/>
    <cellStyle name="Обычный" xfId="0" builtinId="0"/>
    <cellStyle name="Обычный 2" xfId="42"/>
    <cellStyle name="Плохой" xfId="7" builtinId="27" customBuiltin="1"/>
    <cellStyle name="Пояснение" xfId="16" builtinId="53" customBuiltin="1"/>
    <cellStyle name="Примечание" xfId="15" builtinId="10" customBuiltin="1"/>
    <cellStyle name="Связанная ячейка" xfId="12" builtinId="24" customBuiltin="1"/>
    <cellStyle name="Текст предупреждения" xfId="14" builtinId="11" customBuiltin="1"/>
    <cellStyle name="Хороший" xfId="6" builtinId="26" customBuiltin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7.xml"/><Relationship Id="rId13" Type="http://schemas.openxmlformats.org/officeDocument/2006/relationships/externalLink" Target="externalLinks/externalLink12.xml"/><Relationship Id="rId18" Type="http://schemas.openxmlformats.org/officeDocument/2006/relationships/externalLink" Target="externalLinks/externalLink17.xml"/><Relationship Id="rId3" Type="http://schemas.openxmlformats.org/officeDocument/2006/relationships/externalLink" Target="externalLinks/externalLink2.xml"/><Relationship Id="rId21" Type="http://schemas.openxmlformats.org/officeDocument/2006/relationships/sharedStrings" Target="sharedStrings.xml"/><Relationship Id="rId7" Type="http://schemas.openxmlformats.org/officeDocument/2006/relationships/externalLink" Target="externalLinks/externalLink6.xml"/><Relationship Id="rId12" Type="http://schemas.openxmlformats.org/officeDocument/2006/relationships/externalLink" Target="externalLinks/externalLink11.xml"/><Relationship Id="rId17" Type="http://schemas.openxmlformats.org/officeDocument/2006/relationships/externalLink" Target="externalLinks/externalLink16.xml"/><Relationship Id="rId2" Type="http://schemas.openxmlformats.org/officeDocument/2006/relationships/externalLink" Target="externalLinks/externalLink1.xml"/><Relationship Id="rId16" Type="http://schemas.openxmlformats.org/officeDocument/2006/relationships/externalLink" Target="externalLinks/externalLink15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5.xml"/><Relationship Id="rId11" Type="http://schemas.openxmlformats.org/officeDocument/2006/relationships/externalLink" Target="externalLinks/externalLink10.xml"/><Relationship Id="rId5" Type="http://schemas.openxmlformats.org/officeDocument/2006/relationships/externalLink" Target="externalLinks/externalLink4.xml"/><Relationship Id="rId15" Type="http://schemas.openxmlformats.org/officeDocument/2006/relationships/externalLink" Target="externalLinks/externalLink14.xml"/><Relationship Id="rId10" Type="http://schemas.openxmlformats.org/officeDocument/2006/relationships/externalLink" Target="externalLinks/externalLink9.xml"/><Relationship Id="rId19" Type="http://schemas.openxmlformats.org/officeDocument/2006/relationships/theme" Target="theme/theme1.xml"/><Relationship Id="rId4" Type="http://schemas.openxmlformats.org/officeDocument/2006/relationships/externalLink" Target="externalLinks/externalLink3.xml"/><Relationship Id="rId9" Type="http://schemas.openxmlformats.org/officeDocument/2006/relationships/externalLink" Target="externalLinks/externalLink8.xml"/><Relationship Id="rId14" Type="http://schemas.openxmlformats.org/officeDocument/2006/relationships/externalLink" Target="externalLinks/externalLink13.xml"/><Relationship Id="rId22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&#1047;&#1072;&#1103;&#1074;&#1082;&#1072;%20&#1085;&#1072;%20&#1052;&#1069;\&#1057;&#1054;&#1064;%20&#8470;1\&#1079;&#1072;&#1103;&#1074;&#1082;&#1072;%20&#1084;&#1072;&#1090;&#1077;&#1084;%20&#1057;&#1054;&#1064;%20&#8470;1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&#1047;&#1072;&#1103;&#1074;&#1082;&#1072;%20&#1085;&#1072;%20&#1052;&#1069;\&#1043;&#1080;&#1084;&#1085;&#1072;&#1079;&#1080;&#1103;%201\&#1052;&#1072;&#1090;&#1077;&#1084;&#1072;&#1090;&#1080;&#1082;&#1072;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&#1047;&#1072;&#1103;&#1074;&#1082;&#1072;%20&#1085;&#1072;%20&#1052;&#1069;\&#1057;&#1054;&#1064;%20&#8470;7\&#1084;&#1072;&#1090;&#1077;&#1084;&#1072;&#1090;&#1080;&#1082;&#1072;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&#1047;&#1072;&#1103;&#1074;&#1082;&#1072;%20&#1085;&#1072;%20&#1052;&#1069;\&#1057;&#1054;&#1064;&#8470;3\&#1052;&#1041;&#1054;&#1059;%20&#1057;&#1054;&#1064;&#8470;3\&#1052;&#1072;&#1090;&#1077;&#1084;&#1072;&#1090;&#1080;&#1082;&#1072;.xlsx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&#1047;&#1072;&#1103;&#1074;&#1082;&#1072;%20&#1085;&#1072;%20&#1052;&#1069;\&#1058;&#1080;&#1093;&#1086;&#1085;&#1086;&#1074;&#1086;\&#1052;&#1072;&#1090;&#1077;&#1084;&#1072;&#1090;&#1080;&#1082;&#1072;.xlsx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&#1047;&#1072;&#1103;&#1074;&#1082;&#1072;%20&#1085;&#1072;%20&#1052;&#1069;\&#1089;&#1054;&#1064;%20&#8470;2\&#1047;&#1072;&#1103;&#1074;&#1082;&#1072;%20&#1085;&#1072;%20&#1052;&#1069;%20&#1086;&#1083;&#1080;&#1084;&#1087;&#1080;&#1072;&#1076;&#1099;%20&#1084;&#1072;&#1090;&#1077;&#1084;&#1072;&#1090;&#1080;&#1082;&#1072;%205,%208,%2011%20&#1082;&#1083;&#1072;&#1089;&#1089;&#1099;.xlsx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&#1047;&#1072;&#1103;&#1074;&#1082;&#1072;%20&#1085;&#1072;%20&#1052;&#1069;\&#1048;&#1078;&#1077;&#1074;&#1082;&#1072;\&#1053;&#1086;&#1074;&#1072;&#1103;%20&#1087;&#1072;&#1087;&#1082;&#1072;%20(2)\&#1052;&#1072;&#1090;&#1077;&#1084;.xlsx" TargetMode="External"/></Relationships>
</file>

<file path=xl/externalLinks/_rels/externalLink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!!!%20&#1054;&#1083;&#1080;&#1084;&#1087;&#1080;&#1072;&#1076;&#1099;\2019-2020%20&#1091;&#1095;&#1077;&#1073;&#1085;&#1099;&#1081;%20&#1075;&#1086;&#1076;\&#1052;&#1069;\&#1047;&#1072;&#1103;&#1074;&#1082;&#1072;%20&#1085;&#1072;%20&#1052;&#1069;\&#1043;&#1080;&#1084;&#1085;&#1072;&#1079;&#1080;&#1103;%201\&#1040;&#1085;&#1075;&#1083;&#1080;&#1081;&#1089;&#1082;&#1080;&#1081;.xlsx" TargetMode="External"/></Relationships>
</file>

<file path=xl/externalLinks/_rels/externalLink9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&#1047;&#1072;&#1103;&#1074;&#1082;&#1072;%20&#1085;&#1072;%20&#1052;&#1069;\&#1040;&#1073;&#1072;&#1083;&#1072;&#1095;&#1080;\&#1047;&#1072;&#1103;&#1074;&#1082;&#1072;%20&#1087;&#1086;%20&#1084;&#1072;&#1090;&#1077;&#1084;&#1072;&#1090;&#1080;&#1082;&#1077;.xlsx" TargetMode="External"/></Relationships>
</file>

<file path=xl/externalLinks/_rels/externalLink10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&#1047;&#1072;&#1103;&#1074;&#1082;&#1072;%20&#1085;&#1072;%20&#1052;&#1069;\&#1048;&#1083;&#1100;&#1085;&#1077;&#1090;&#1100;\&#1047;&#1072;&#1103;&#1074;&#1082;&#1072;%20&#1084;&#1072;&#1090;&#1077;&#1084;&#1072;&#1090;&#1080;&#1082;&#1072;.xlsx" TargetMode="External"/></Relationships>
</file>

<file path=xl/externalLinks/_rels/externalLink1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&#1047;&#1072;&#1103;&#1074;&#1082;&#1072;%20&#1085;&#1072;%20&#1052;&#1069;\&#1055;&#1089;&#1077;&#1077;&#1074;&#1086;\&#1047;&#1072;&#1103;&#1074;&#1082;&#1072;_&#1086;&#1083;&#1080;&#1084;&#1087;&#1080;&#1072;&#1076;&#1072;_&#1055;&#1089;&#1077;&#1077;&#1074;&#1086;\&#1047;&#1072;&#1103;&#1074;&#1082;&#1072;_&#1052;&#1072;&#1090;&#1077;&#1084;_&#1055;&#1089;&#1077;&#1077;&#1074;&#1086;.xls" TargetMode="External"/></Relationships>
</file>

<file path=xl/externalLinks/_rels/externalLink1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&#1047;&#1072;&#1103;&#1074;&#1082;&#1072;%20&#1085;&#1072;%20&#1052;&#1069;\&#1041;&#1080;&#1079;&#1103;&#1082;&#1080;\&#1047;&#1072;&#1103;&#1074;&#1082;&#1072;%20&#1084;&#1072;&#1090;&#1077;&#1084;&#1072;&#1090;&#1080;&#1082;&#1072;.xlsx" TargetMode="External"/></Relationships>
</file>

<file path=xl/externalLinks/_rels/externalLink1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&#1047;&#1072;&#1103;&#1074;&#1082;&#1072;%20&#1085;&#1072;%20&#1052;&#1069;\&#1043;&#1088;&#1080;&#1096;&#1082;&#1080;&#1085;&#1086;\&#1079;&#1072;&#1103;&#1074;&#1082;&#1072;%20%20&#1084;&#1072;&#1090;&#1077;&#1084;.xlsx" TargetMode="External"/></Relationships>
</file>

<file path=xl/externalLinks/_rels/externalLink1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&#1047;&#1072;&#1103;&#1074;&#1082;&#1072;%20&#1085;&#1072;%20&#1052;&#1069;\&#1045;&#1085;&#1072;&#1073;&#1077;&#1088;&#1076;&#1080;&#1085;&#1086;\&#1047;&#1072;&#1103;&#1074;&#1082;&#1072;%20&#1052;&#1072;&#1090;&#1077;&#1084;&#1072;&#1090;&#1080;&#1082;&#1072;.xlsx" TargetMode="External"/></Relationships>
</file>

<file path=xl/externalLinks/_rels/externalLink1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&#1047;&#1072;&#1103;&#1074;&#1082;&#1072;%20&#1085;&#1072;%20&#1052;&#1069;\&#1050;&#1072;&#1084;&#1072;&#1077;&#1074;&#1086;\&#1084;&#1072;&#1090;&#1077;&#1084;&#1072;&#1090;&#1080;&#1082;&#1072;.xlsx" TargetMode="External"/></Relationships>
</file>

<file path=xl/externalLinks/_rels/externalLink1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&#1047;&#1072;&#1103;&#1074;&#1082;&#1072;%20&#1085;&#1072;%20&#1052;&#1069;\&#1058;&#1072;&#1090;&#1072;&#1095;&#1077;&#1083;&#1085;&#1099;%20&#1079;&#1072;&#1103;&#1074;&#1082;&#1072;.xlsx" TargetMode="External"/></Relationships>
</file>

<file path=xl/externalLinks/_rels/externalLink1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&#1047;&#1072;&#1103;&#1074;&#1082;&#1072;%20&#1085;&#1072;%20&#1052;&#1069;\&#1058;&#1091;&#1088;&#1072;&#1077;&#1074;&#1086;\&#1047;&#1072;&#1103;&#1074;&#1082;&#1072;%20&#1085;&#1072;%20&#1052;&#1069;%20&#1058;&#1091;&#1088;&#1072;&#1077;&#1074;&#1089;&#1082;&#1072;&#1103;%20&#1057;&#1054;&#1064;\&#1079;&#1072;&#1103;&#1074;&#1082;&#1072;%20&#1084;&#1072;&#1090;&#1077;&#1084;&#1072;&#1090;&#1080;&#1082;&#1072;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1"/>
    </sheetNames>
    <sheetDataSet>
      <sheetData sheetId="0" refreshError="1">
        <row r="4">
          <cell r="C4" t="str">
            <v>МБОУ "СОШ №1"</v>
          </cell>
        </row>
        <row r="11">
          <cell r="C11" t="str">
            <v>МБОУ "СОШ №1"</v>
          </cell>
          <cell r="D11" t="str">
            <v xml:space="preserve">Шишкина </v>
          </cell>
          <cell r="E11" t="str">
            <v>Евгения</v>
          </cell>
          <cell r="I11" t="str">
            <v>ж</v>
          </cell>
          <cell r="O11" t="str">
            <v>Шаяхметова А.А.</v>
          </cell>
          <cell r="P11" t="str">
            <v>МБОУ "СОШ №1"</v>
          </cell>
        </row>
        <row r="12">
          <cell r="C12" t="str">
            <v>МБОУ "СОШ №1"</v>
          </cell>
          <cell r="D12" t="str">
            <v>Филиппова</v>
          </cell>
          <cell r="E12" t="str">
            <v>Ирина</v>
          </cell>
          <cell r="I12" t="str">
            <v>ж</v>
          </cell>
          <cell r="O12" t="str">
            <v>Денисова О.Н.</v>
          </cell>
          <cell r="P12" t="str">
            <v>МБОУ "СОШ №1"</v>
          </cell>
        </row>
        <row r="13">
          <cell r="C13" t="str">
            <v>МБОУ "СОШ №1"</v>
          </cell>
          <cell r="D13" t="str">
            <v>Кашипов</v>
          </cell>
          <cell r="E13" t="str">
            <v>Ислам</v>
          </cell>
          <cell r="I13" t="str">
            <v>м</v>
          </cell>
          <cell r="O13" t="str">
            <v>Денисова О.Н.</v>
          </cell>
          <cell r="P13" t="str">
            <v>МБОУ "СОШ №1"</v>
          </cell>
        </row>
        <row r="14">
          <cell r="C14" t="str">
            <v>МБОУ "СОШ №1"</v>
          </cell>
          <cell r="D14" t="str">
            <v>Чеботарева</v>
          </cell>
          <cell r="E14" t="str">
            <v>Вктория</v>
          </cell>
          <cell r="I14" t="str">
            <v>ж</v>
          </cell>
          <cell r="O14" t="str">
            <v>Денисова О.Н.</v>
          </cell>
          <cell r="P14" t="str">
            <v>МБОУ "СОШ №1"</v>
          </cell>
        </row>
        <row r="15">
          <cell r="C15" t="str">
            <v>МБОУ "СОШ №1"</v>
          </cell>
          <cell r="D15" t="str">
            <v>Хасанов</v>
          </cell>
          <cell r="E15" t="str">
            <v>Никита</v>
          </cell>
          <cell r="I15" t="str">
            <v>м</v>
          </cell>
          <cell r="O15" t="str">
            <v>Денисова О.Н.</v>
          </cell>
          <cell r="P15" t="str">
            <v>МБОУ "СОШ №1"</v>
          </cell>
        </row>
        <row r="16">
          <cell r="C16" t="str">
            <v>МБОУ "СОШ №1"</v>
          </cell>
          <cell r="D16" t="str">
            <v>Хорьков</v>
          </cell>
          <cell r="E16" t="str">
            <v>Тимур</v>
          </cell>
          <cell r="I16" t="str">
            <v>м</v>
          </cell>
          <cell r="O16" t="str">
            <v>Денисова О.Н.</v>
          </cell>
          <cell r="P16" t="str">
            <v>МБОУ "СОШ №1"</v>
          </cell>
        </row>
        <row r="17">
          <cell r="C17" t="str">
            <v>МБОУ "СОШ №1"</v>
          </cell>
          <cell r="D17" t="str">
            <v xml:space="preserve">Мартынова </v>
          </cell>
          <cell r="E17" t="str">
            <v>Алёна</v>
          </cell>
          <cell r="I17" t="str">
            <v>ж</v>
          </cell>
          <cell r="O17" t="str">
            <v>Денисова О.Н.</v>
          </cell>
          <cell r="P17" t="str">
            <v>МБОУ "СОШ №1"</v>
          </cell>
        </row>
        <row r="18">
          <cell r="C18" t="str">
            <v>МБОУ "СОШ №1"</v>
          </cell>
          <cell r="D18" t="str">
            <v>Каюмова</v>
          </cell>
          <cell r="E18" t="str">
            <v>Алия</v>
          </cell>
          <cell r="I18" t="str">
            <v>ж</v>
          </cell>
          <cell r="O18" t="str">
            <v>Мухаметдинова А.М.</v>
          </cell>
          <cell r="P18" t="str">
            <v>МБОУ "СОШ №1"</v>
          </cell>
        </row>
        <row r="19">
          <cell r="C19" t="str">
            <v>МБОУ "СОШ №1"</v>
          </cell>
          <cell r="D19" t="str">
            <v>Ерохина</v>
          </cell>
          <cell r="E19" t="str">
            <v>Юлия</v>
          </cell>
          <cell r="I19" t="str">
            <v>ж</v>
          </cell>
          <cell r="O19" t="str">
            <v>Мифтахова Э.Р</v>
          </cell>
          <cell r="P19" t="str">
            <v>МБОУ "СОШ №1"</v>
          </cell>
        </row>
        <row r="20">
          <cell r="C20" t="str">
            <v>МБОУ "СОШ №1"</v>
          </cell>
          <cell r="D20" t="str">
            <v>Никонова</v>
          </cell>
          <cell r="E20" t="str">
            <v>Лариса</v>
          </cell>
          <cell r="I20" t="str">
            <v>ж</v>
          </cell>
          <cell r="O20" t="str">
            <v>Шаяхметова А.А.</v>
          </cell>
          <cell r="P20" t="str">
            <v>МБОУ "СОШ №1"</v>
          </cell>
        </row>
        <row r="21">
          <cell r="C21" t="str">
            <v>МБОУ "СОШ №1"</v>
          </cell>
          <cell r="D21" t="str">
            <v>Галеев</v>
          </cell>
          <cell r="E21" t="str">
            <v>Адель</v>
          </cell>
          <cell r="I21" t="str">
            <v>м</v>
          </cell>
          <cell r="O21" t="str">
            <v>Шаяхметова А.А</v>
          </cell>
          <cell r="P21" t="str">
            <v>МБОУ "СОШ №1"</v>
          </cell>
        </row>
        <row r="22">
          <cell r="C22" t="str">
            <v>МБОУ "СОШ №1"</v>
          </cell>
          <cell r="D22" t="str">
            <v>Тарасов</v>
          </cell>
          <cell r="E22" t="str">
            <v>Кирилл</v>
          </cell>
          <cell r="I22" t="str">
            <v>м</v>
          </cell>
          <cell r="O22" t="str">
            <v>Мифтахова Э.Р</v>
          </cell>
          <cell r="P22" t="str">
            <v>МБОУ "СОШ №1"</v>
          </cell>
        </row>
        <row r="23">
          <cell r="C23" t="str">
            <v>МБОУ "СОШ №1"</v>
          </cell>
          <cell r="D23" t="str">
            <v>Орлов</v>
          </cell>
          <cell r="E23" t="str">
            <v>Владик</v>
          </cell>
          <cell r="I23" t="str">
            <v>м</v>
          </cell>
          <cell r="O23" t="str">
            <v>Шаяхметова А.А</v>
          </cell>
          <cell r="P23" t="str">
            <v>МБОУ "СОШ №1"</v>
          </cell>
        </row>
        <row r="24">
          <cell r="C24" t="str">
            <v>МБОУ "СОШ №1"</v>
          </cell>
          <cell r="O24" t="str">
            <v>Шаяхметова А.А.</v>
          </cell>
          <cell r="P24" t="str">
            <v>МБОУ "СОШ №1"</v>
          </cell>
        </row>
        <row r="25">
          <cell r="C25" t="str">
            <v>МБОУ "СОШ №1"</v>
          </cell>
          <cell r="D25" t="str">
            <v>Гилемханова</v>
          </cell>
          <cell r="E25" t="str">
            <v>Милана</v>
          </cell>
          <cell r="I25" t="str">
            <v>ж</v>
          </cell>
          <cell r="O25" t="str">
            <v>Мухаметдинова А.М.</v>
          </cell>
          <cell r="P25" t="str">
            <v>МБОУ "СОШ №1"</v>
          </cell>
        </row>
        <row r="26">
          <cell r="C26" t="str">
            <v>МБОУ "СОШ №1"</v>
          </cell>
          <cell r="D26" t="str">
            <v>Пупышева</v>
          </cell>
          <cell r="E26" t="str">
            <v>Валерия</v>
          </cell>
          <cell r="I26" t="str">
            <v>ж</v>
          </cell>
          <cell r="O26" t="str">
            <v>Шаяхметова А.А.</v>
          </cell>
          <cell r="P26" t="str">
            <v>МБОУ "СОШ №1"</v>
          </cell>
        </row>
        <row r="27">
          <cell r="C27" t="str">
            <v>МБОУ "СОШ №1"</v>
          </cell>
          <cell r="D27" t="str">
            <v>Мельников</v>
          </cell>
          <cell r="E27" t="str">
            <v>Виктор</v>
          </cell>
          <cell r="I27" t="str">
            <v>м</v>
          </cell>
          <cell r="O27" t="str">
            <v>Шаяхметова А.А.</v>
          </cell>
          <cell r="P27" t="str">
            <v>МБОУ "СОШ №1"</v>
          </cell>
        </row>
        <row r="28">
          <cell r="C28" t="str">
            <v>МБОУ "СОШ №1"</v>
          </cell>
          <cell r="D28" t="str">
            <v>Колпаков</v>
          </cell>
          <cell r="E28" t="str">
            <v>Эдуард</v>
          </cell>
          <cell r="I28" t="str">
            <v>м</v>
          </cell>
          <cell r="O28" t="str">
            <v>Шаяхметова А.А.</v>
          </cell>
          <cell r="P28" t="str">
            <v>МБОУ "СОШ №1"</v>
          </cell>
        </row>
        <row r="29">
          <cell r="C29" t="str">
            <v>МБОУ "СОШ №1"</v>
          </cell>
          <cell r="D29" t="str">
            <v>Шарипов</v>
          </cell>
          <cell r="E29" t="str">
            <v>Арслан</v>
          </cell>
          <cell r="I29" t="str">
            <v>м</v>
          </cell>
          <cell r="O29" t="str">
            <v>Шаяхметова А.А.</v>
          </cell>
          <cell r="P29" t="str">
            <v>МБОУ "СОШ №1"</v>
          </cell>
        </row>
        <row r="30">
          <cell r="C30" t="str">
            <v>МБОУ "СОШ №1"</v>
          </cell>
          <cell r="D30" t="str">
            <v>Прокопьева</v>
          </cell>
          <cell r="E30" t="str">
            <v>Виктория</v>
          </cell>
          <cell r="I30" t="str">
            <v>ж</v>
          </cell>
          <cell r="O30" t="str">
            <v>Шаяхметова А.А.</v>
          </cell>
          <cell r="P30" t="str">
            <v>МБОУ "СОШ №1"</v>
          </cell>
        </row>
        <row r="31">
          <cell r="C31" t="str">
            <v>МБОУ "СОШ №1"</v>
          </cell>
          <cell r="D31" t="str">
            <v>Муллахметов</v>
          </cell>
          <cell r="E31" t="str">
            <v>Даниф</v>
          </cell>
          <cell r="I31" t="str">
            <v>м</v>
          </cell>
          <cell r="O31" t="str">
            <v>Денисова О.Н.</v>
          </cell>
          <cell r="P31" t="str">
            <v>МБОУ "СОШ №1"</v>
          </cell>
        </row>
        <row r="32">
          <cell r="C32" t="str">
            <v>МБОУ "СОШ №1"</v>
          </cell>
          <cell r="D32" t="str">
            <v>Яманова</v>
          </cell>
          <cell r="E32" t="str">
            <v>Эмилия</v>
          </cell>
          <cell r="I32" t="str">
            <v>ж</v>
          </cell>
          <cell r="O32" t="str">
            <v>Денисова О.Н.</v>
          </cell>
          <cell r="P32" t="str">
            <v>МБОУ "СОШ №1"</v>
          </cell>
        </row>
        <row r="33">
          <cell r="C33" t="str">
            <v>МБОУ "СОШ №1"</v>
          </cell>
          <cell r="D33" t="str">
            <v>Заболотнова</v>
          </cell>
          <cell r="E33" t="str">
            <v>Евангелина</v>
          </cell>
          <cell r="I33" t="str">
            <v>ж</v>
          </cell>
          <cell r="O33" t="str">
            <v>Шаяхметова А.А.</v>
          </cell>
          <cell r="P33" t="str">
            <v>МБОУ "СОШ №1"</v>
          </cell>
        </row>
        <row r="34">
          <cell r="C34" t="str">
            <v>МБОУ "СОШ №1"</v>
          </cell>
          <cell r="D34" t="str">
            <v>Тунгускова</v>
          </cell>
          <cell r="E34" t="str">
            <v>Виолета</v>
          </cell>
          <cell r="I34" t="str">
            <v>ж</v>
          </cell>
          <cell r="O34" t="str">
            <v>Шаяхметова А.А.</v>
          </cell>
          <cell r="P34" t="str">
            <v>МБОУ "СОШ №1"</v>
          </cell>
        </row>
        <row r="35">
          <cell r="C35" t="str">
            <v>МБОУ "СОШ №1"</v>
          </cell>
          <cell r="D35" t="str">
            <v>Луппова</v>
          </cell>
          <cell r="E35" t="str">
            <v>Наталья</v>
          </cell>
          <cell r="I35" t="str">
            <v>ж</v>
          </cell>
          <cell r="O35" t="str">
            <v>Денисова О.Н.</v>
          </cell>
          <cell r="P35" t="str">
            <v>МБОУ "СОШ №1"</v>
          </cell>
        </row>
        <row r="36">
          <cell r="C36" t="str">
            <v>МБОУ "СОШ №1"</v>
          </cell>
          <cell r="D36" t="str">
            <v>Аккулова</v>
          </cell>
          <cell r="E36" t="str">
            <v>Регина</v>
          </cell>
          <cell r="I36" t="str">
            <v>ж</v>
          </cell>
          <cell r="O36" t="str">
            <v>Шаяхметова А.А.</v>
          </cell>
          <cell r="P36" t="str">
            <v>МБОУ "СОШ №1"</v>
          </cell>
        </row>
        <row r="37">
          <cell r="C37" t="str">
            <v>МБОУ "СОШ №1"</v>
          </cell>
          <cell r="D37" t="str">
            <v>Гильфанов</v>
          </cell>
          <cell r="E37" t="str">
            <v>Ринальд</v>
          </cell>
          <cell r="I37" t="str">
            <v>м</v>
          </cell>
          <cell r="O37" t="str">
            <v>Денисова О.Н.</v>
          </cell>
          <cell r="P37" t="str">
            <v>МБОУ "СОШ №1"</v>
          </cell>
        </row>
        <row r="38">
          <cell r="C38" t="str">
            <v>МБОУ "СОШ №1"</v>
          </cell>
          <cell r="D38" t="str">
            <v>Низамутдинов</v>
          </cell>
          <cell r="E38" t="str">
            <v>Данис</v>
          </cell>
          <cell r="I38" t="str">
            <v>м</v>
          </cell>
          <cell r="O38" t="str">
            <v>Сабирова Г.Р.</v>
          </cell>
          <cell r="P38" t="str">
            <v>МБОУ "СОШ №1"</v>
          </cell>
        </row>
        <row r="39">
          <cell r="C39" t="str">
            <v>МБОУ "СОШ №1"</v>
          </cell>
          <cell r="D39" t="str">
            <v xml:space="preserve">Малыхина </v>
          </cell>
          <cell r="E39" t="str">
            <v>Анастасия</v>
          </cell>
          <cell r="I39" t="str">
            <v>ж</v>
          </cell>
          <cell r="O39" t="str">
            <v>Сабирова Г.Р.</v>
          </cell>
          <cell r="P39" t="str">
            <v>МБОУ "СОШ №1"</v>
          </cell>
        </row>
        <row r="40">
          <cell r="C40" t="str">
            <v>МБОУ "СОШ №1"</v>
          </cell>
          <cell r="D40" t="str">
            <v>Низамутдинов</v>
          </cell>
          <cell r="E40" t="str">
            <v>Дамир</v>
          </cell>
          <cell r="I40" t="str">
            <v>м</v>
          </cell>
          <cell r="O40" t="str">
            <v>Сабирова Г.Р.</v>
          </cell>
          <cell r="P40" t="str">
            <v>МБОУ "СОШ №1"</v>
          </cell>
        </row>
        <row r="41">
          <cell r="C41" t="str">
            <v>МБОУ "СОШ №1"</v>
          </cell>
          <cell r="D41" t="str">
            <v>Салаватуллина</v>
          </cell>
          <cell r="E41" t="str">
            <v>Алия</v>
          </cell>
          <cell r="I41" t="str">
            <v>ж</v>
          </cell>
          <cell r="O41" t="str">
            <v>Сабирова Г.Р.</v>
          </cell>
          <cell r="P41" t="str">
            <v>МБОУ "СОШ №1"</v>
          </cell>
        </row>
        <row r="42">
          <cell r="C42" t="str">
            <v>МБОУ "СОШ №1"</v>
          </cell>
          <cell r="D42" t="str">
            <v>Солдатова</v>
          </cell>
          <cell r="E42" t="str">
            <v>Полина</v>
          </cell>
          <cell r="I42" t="str">
            <v>ж</v>
          </cell>
          <cell r="O42" t="str">
            <v>Сабирова Г.Р.</v>
          </cell>
          <cell r="P42" t="str">
            <v>МБОУ "СОШ №1"</v>
          </cell>
        </row>
        <row r="43">
          <cell r="C43" t="str">
            <v>МБОУ "СОШ №1"</v>
          </cell>
          <cell r="D43" t="str">
            <v>Зиатдинов</v>
          </cell>
          <cell r="E43" t="str">
            <v>Марсель</v>
          </cell>
          <cell r="I43" t="str">
            <v>м</v>
          </cell>
          <cell r="O43" t="str">
            <v>Сабирова Г.Р.</v>
          </cell>
          <cell r="P43" t="str">
            <v>МБОУ "СОШ №1"</v>
          </cell>
        </row>
        <row r="44">
          <cell r="C44" t="str">
            <v>МБОУ "СОШ №1"</v>
          </cell>
          <cell r="D44" t="str">
            <v>Закиров</v>
          </cell>
          <cell r="E44" t="str">
            <v>Тимур</v>
          </cell>
          <cell r="I44" t="str">
            <v>м</v>
          </cell>
          <cell r="O44" t="str">
            <v>Сабирова Г.Р.</v>
          </cell>
          <cell r="P44" t="str">
            <v>МБОУ "СОШ №1"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1"/>
    </sheetNames>
    <sheetDataSet>
      <sheetData sheetId="0" refreshError="1">
        <row r="2">
          <cell r="C2" t="str">
            <v>МБОУ "Гимназия №1"</v>
          </cell>
        </row>
        <row r="3">
          <cell r="C3" t="str">
            <v>МБОУ "Гимназия №1"</v>
          </cell>
          <cell r="D3" t="str">
            <v>Мансуров</v>
          </cell>
          <cell r="E3" t="str">
            <v>Марат</v>
          </cell>
          <cell r="G3">
            <v>5</v>
          </cell>
          <cell r="I3" t="str">
            <v>м.</v>
          </cell>
          <cell r="O3" t="str">
            <v>Мингулова А.А.</v>
          </cell>
        </row>
        <row r="4">
          <cell r="C4" t="str">
            <v>МБОУ "Гимназия №1"</v>
          </cell>
          <cell r="D4" t="str">
            <v>Кузнецова</v>
          </cell>
          <cell r="E4" t="str">
            <v>Полина</v>
          </cell>
          <cell r="G4">
            <v>5</v>
          </cell>
          <cell r="I4" t="str">
            <v>ж.</v>
          </cell>
          <cell r="O4" t="str">
            <v>Мингулова А.А.</v>
          </cell>
        </row>
        <row r="5">
          <cell r="C5" t="str">
            <v>МБОУ "Гимназия №1"</v>
          </cell>
          <cell r="D5" t="str">
            <v>Ткачева</v>
          </cell>
          <cell r="E5" t="str">
            <v>Маргарита</v>
          </cell>
          <cell r="G5">
            <v>5</v>
          </cell>
          <cell r="I5" t="str">
            <v>ж.</v>
          </cell>
          <cell r="O5" t="str">
            <v>Мингулова А.А.</v>
          </cell>
        </row>
        <row r="6">
          <cell r="C6" t="str">
            <v>МБОУ "Гимназия №1"</v>
          </cell>
          <cell r="D6" t="str">
            <v>Яшин</v>
          </cell>
          <cell r="E6" t="str">
            <v>Эрик</v>
          </cell>
          <cell r="G6">
            <v>6</v>
          </cell>
          <cell r="I6" t="str">
            <v>м.</v>
          </cell>
          <cell r="O6" t="str">
            <v>Ужусенис Л.А.</v>
          </cell>
        </row>
        <row r="7">
          <cell r="C7" t="str">
            <v>МБОУ "Гимназия №1"</v>
          </cell>
          <cell r="D7" t="str">
            <v>Камалов</v>
          </cell>
          <cell r="E7" t="str">
            <v>Амир</v>
          </cell>
          <cell r="G7">
            <v>6</v>
          </cell>
          <cell r="I7" t="str">
            <v>м.</v>
          </cell>
          <cell r="O7" t="str">
            <v>Мингулова А.А.</v>
          </cell>
        </row>
        <row r="8">
          <cell r="C8" t="str">
            <v>МБОУ "Гимназия №1"</v>
          </cell>
          <cell r="D8" t="str">
            <v>Шаяхметов</v>
          </cell>
          <cell r="E8" t="str">
            <v>Эмиль</v>
          </cell>
          <cell r="G8">
            <v>6</v>
          </cell>
          <cell r="I8" t="str">
            <v>м.</v>
          </cell>
          <cell r="O8" t="str">
            <v>Мингулова А.А.</v>
          </cell>
        </row>
        <row r="9">
          <cell r="C9" t="str">
            <v>МБОУ "Гимназия №1"</v>
          </cell>
          <cell r="D9" t="str">
            <v>Нургалиева</v>
          </cell>
          <cell r="E9" t="str">
            <v>Ралина</v>
          </cell>
          <cell r="G9">
            <v>7</v>
          </cell>
          <cell r="I9" t="str">
            <v>ж</v>
          </cell>
        </row>
        <row r="10">
          <cell r="C10" t="str">
            <v>МБОУ "Гимназия №1"</v>
          </cell>
          <cell r="D10" t="str">
            <v>Плеханова</v>
          </cell>
          <cell r="E10" t="str">
            <v>Анастасия</v>
          </cell>
          <cell r="G10">
            <v>7</v>
          </cell>
          <cell r="I10" t="str">
            <v>ж</v>
          </cell>
        </row>
        <row r="11">
          <cell r="C11" t="str">
            <v>МБОУ "Гимназия №1"</v>
          </cell>
          <cell r="D11" t="str">
            <v>Бабаджанов</v>
          </cell>
          <cell r="E11" t="str">
            <v>Арслан</v>
          </cell>
          <cell r="G11">
            <v>7</v>
          </cell>
          <cell r="I11" t="str">
            <v>м</v>
          </cell>
        </row>
        <row r="12">
          <cell r="C12" t="str">
            <v>МБОУ "Гимназия №1"</v>
          </cell>
          <cell r="D12" t="str">
            <v>Ахметзянова</v>
          </cell>
          <cell r="E12" t="str">
            <v>Алия</v>
          </cell>
          <cell r="G12">
            <v>7</v>
          </cell>
          <cell r="I12" t="str">
            <v>ж</v>
          </cell>
        </row>
        <row r="13">
          <cell r="C13" t="str">
            <v>МБОУ "Гимназия №1"</v>
          </cell>
          <cell r="D13" t="str">
            <v>Шигапова</v>
          </cell>
          <cell r="E13" t="str">
            <v>Эмилия</v>
          </cell>
          <cell r="G13">
            <v>8</v>
          </cell>
          <cell r="I13" t="str">
            <v>ж.</v>
          </cell>
          <cell r="O13" t="str">
            <v>Мингулова А.А.</v>
          </cell>
        </row>
        <row r="14">
          <cell r="C14" t="str">
            <v>МБОУ "Гимназия №1"</v>
          </cell>
          <cell r="D14" t="str">
            <v>Садыкова</v>
          </cell>
          <cell r="E14" t="str">
            <v>Камилла</v>
          </cell>
          <cell r="G14">
            <v>8</v>
          </cell>
          <cell r="I14" t="str">
            <v>ж.</v>
          </cell>
          <cell r="O14" t="str">
            <v>Мингулова А.А.</v>
          </cell>
        </row>
        <row r="15">
          <cell r="C15" t="str">
            <v>МБОУ "Гимназия №1"</v>
          </cell>
          <cell r="D15" t="str">
            <v>Тазиева</v>
          </cell>
          <cell r="E15" t="str">
            <v>Эльвина</v>
          </cell>
          <cell r="G15">
            <v>10</v>
          </cell>
          <cell r="I15" t="str">
            <v>ж</v>
          </cell>
        </row>
        <row r="16">
          <cell r="C16" t="str">
            <v>МБОУ "Гимназия №1"</v>
          </cell>
          <cell r="D16" t="str">
            <v>Девликамов</v>
          </cell>
          <cell r="E16" t="str">
            <v>Ренард</v>
          </cell>
          <cell r="G16">
            <v>10</v>
          </cell>
          <cell r="I16" t="str">
            <v>м</v>
          </cell>
        </row>
        <row r="17">
          <cell r="C17" t="str">
            <v>МБОУ "Гимназия №1"</v>
          </cell>
          <cell r="D17" t="str">
            <v>Калмыков</v>
          </cell>
          <cell r="E17" t="str">
            <v>Андрей</v>
          </cell>
          <cell r="G17">
            <v>10</v>
          </cell>
          <cell r="I17" t="str">
            <v>м</v>
          </cell>
        </row>
        <row r="18">
          <cell r="C18" t="str">
            <v>МБОУ "Гимназия №1"</v>
          </cell>
          <cell r="D18" t="str">
            <v>Христофорова</v>
          </cell>
          <cell r="E18" t="str">
            <v>Полина</v>
          </cell>
          <cell r="G18">
            <v>11</v>
          </cell>
          <cell r="I18" t="str">
            <v>ж</v>
          </cell>
        </row>
        <row r="19">
          <cell r="C19" t="str">
            <v>МБОУ "Гимназия №1"</v>
          </cell>
          <cell r="D19" t="str">
            <v>Канахин</v>
          </cell>
          <cell r="E19" t="str">
            <v>Кирилл</v>
          </cell>
          <cell r="G19">
            <v>11</v>
          </cell>
          <cell r="I19" t="str">
            <v>м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1"/>
      <sheetName val="Лист3"/>
    </sheetNames>
    <sheetDataSet>
      <sheetData sheetId="0" refreshError="1"/>
      <sheetData sheetId="1">
        <row r="4">
          <cell r="C4" t="str">
            <v>МБОУ "СОШ 7"</v>
          </cell>
        </row>
        <row r="7">
          <cell r="D7" t="str">
            <v>Есалова</v>
          </cell>
          <cell r="E7" t="str">
            <v>Евгения</v>
          </cell>
          <cell r="G7">
            <v>5</v>
          </cell>
          <cell r="O7" t="str">
            <v>Красильникова И.С.</v>
          </cell>
        </row>
        <row r="8">
          <cell r="D8" t="str">
            <v>Иванов</v>
          </cell>
          <cell r="E8" t="str">
            <v>Даниил</v>
          </cell>
          <cell r="G8">
            <v>5</v>
          </cell>
          <cell r="O8" t="str">
            <v>Красильникова И.С.</v>
          </cell>
        </row>
      </sheetData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1"/>
    </sheetNames>
    <sheetDataSet>
      <sheetData sheetId="0">
        <row r="4">
          <cell r="D4" t="str">
            <v>Ахмадиев</v>
          </cell>
        </row>
        <row r="8">
          <cell r="D8" t="str">
            <v xml:space="preserve">Акинин </v>
          </cell>
          <cell r="E8" t="str">
            <v xml:space="preserve">Илья </v>
          </cell>
          <cell r="O8" t="str">
            <v>Канайкина Н.В.</v>
          </cell>
        </row>
        <row r="11">
          <cell r="D11" t="str">
            <v xml:space="preserve">Гайфуллина </v>
          </cell>
          <cell r="E11" t="str">
            <v>Камилла</v>
          </cell>
          <cell r="O11" t="str">
            <v>Кочергина О.Ю.</v>
          </cell>
        </row>
        <row r="12">
          <cell r="D12" t="str">
            <v xml:space="preserve">Камашева </v>
          </cell>
          <cell r="E12" t="str">
            <v>Полина</v>
          </cell>
          <cell r="O12" t="str">
            <v>Кочергина О.Ю.</v>
          </cell>
        </row>
        <row r="13">
          <cell r="D13" t="str">
            <v>Бусарев</v>
          </cell>
          <cell r="E13" t="str">
            <v>Николай</v>
          </cell>
          <cell r="O13" t="str">
            <v>Канайкина Н.В.</v>
          </cell>
        </row>
        <row r="14">
          <cell r="D14" t="str">
            <v>Салихов</v>
          </cell>
          <cell r="E14" t="str">
            <v>Артур</v>
          </cell>
          <cell r="O14" t="str">
            <v>Канайкина Н.В.</v>
          </cell>
        </row>
        <row r="15">
          <cell r="D15" t="str">
            <v>Васильев</v>
          </cell>
          <cell r="E15" t="str">
            <v>Дамир</v>
          </cell>
          <cell r="O15" t="str">
            <v>Кочергина О.Ю.</v>
          </cell>
        </row>
        <row r="16">
          <cell r="D16" t="str">
            <v>Зубрин</v>
          </cell>
          <cell r="E16" t="str">
            <v>Ярослав</v>
          </cell>
          <cell r="O16" t="str">
            <v>Кочергина О.Ю.</v>
          </cell>
        </row>
        <row r="17">
          <cell r="D17" t="str">
            <v>Латыпова</v>
          </cell>
          <cell r="E17" t="str">
            <v>Айзиля</v>
          </cell>
          <cell r="O17" t="str">
            <v>Кочергина О.Ю.</v>
          </cell>
        </row>
        <row r="18">
          <cell r="D18" t="str">
            <v>Сагадетдинов</v>
          </cell>
          <cell r="E18" t="str">
            <v>Ислам</v>
          </cell>
          <cell r="O18" t="str">
            <v>Кочергина О.Ю.</v>
          </cell>
        </row>
        <row r="19">
          <cell r="D19" t="str">
            <v xml:space="preserve">Зиннатуллин  </v>
          </cell>
          <cell r="E19" t="str">
            <v>Айнур</v>
          </cell>
          <cell r="O19" t="str">
            <v>Канайкина Н.В.</v>
          </cell>
        </row>
        <row r="20">
          <cell r="D20" t="str">
            <v xml:space="preserve">Салахов </v>
          </cell>
          <cell r="E20" t="str">
            <v xml:space="preserve">Ильнар </v>
          </cell>
          <cell r="O20" t="str">
            <v>Канайкина Н.В.</v>
          </cell>
        </row>
        <row r="21">
          <cell r="D21" t="str">
            <v xml:space="preserve">Тешабаева </v>
          </cell>
          <cell r="E21" t="str">
            <v xml:space="preserve">Зарина </v>
          </cell>
          <cell r="O21" t="str">
            <v>Канайкина Н.В.</v>
          </cell>
        </row>
        <row r="22">
          <cell r="D22" t="str">
            <v>Горшкова</v>
          </cell>
          <cell r="E22" t="str">
            <v>Ксения</v>
          </cell>
          <cell r="G22">
            <v>10</v>
          </cell>
          <cell r="O22" t="str">
            <v>Султанова С.Р.</v>
          </cell>
        </row>
      </sheetData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1"/>
    </sheetNames>
    <sheetDataSet>
      <sheetData sheetId="0" refreshError="1">
        <row r="2">
          <cell r="C2" t="str">
            <v>МБОУ "Тихоновская СОШ"</v>
          </cell>
          <cell r="D2" t="str">
            <v>Рэйс</v>
          </cell>
          <cell r="E2" t="str">
            <v>Роберт Давид</v>
          </cell>
          <cell r="G2">
            <v>5</v>
          </cell>
          <cell r="O2" t="str">
            <v>Стрелков В.Н.</v>
          </cell>
          <cell r="P2" t="str">
            <v>МБОУ "Тихоновская СОШ"</v>
          </cell>
        </row>
        <row r="3">
          <cell r="C3" t="str">
            <v>МБОУ "Тихоновская СОШ"</v>
          </cell>
          <cell r="D3" t="str">
            <v xml:space="preserve">Рэйс </v>
          </cell>
          <cell r="G3">
            <v>8</v>
          </cell>
          <cell r="O3" t="str">
            <v>Стрелков В.Н.</v>
          </cell>
          <cell r="P3" t="str">
            <v>МБОУ "Тихоновская СОШ"</v>
          </cell>
        </row>
        <row r="4">
          <cell r="C4" t="str">
            <v>МБОУ "Тихоновская СОШ"</v>
          </cell>
          <cell r="D4" t="str">
            <v>Гатин</v>
          </cell>
          <cell r="E4" t="str">
            <v>Марат</v>
          </cell>
          <cell r="G4">
            <v>7</v>
          </cell>
          <cell r="O4" t="str">
            <v>Федоров А.П.</v>
          </cell>
          <cell r="P4" t="str">
            <v>МБОУ "Тихоновская СОШ"</v>
          </cell>
        </row>
        <row r="7">
          <cell r="C7" t="str">
            <v>МБОУ "Тихоновская СОШ"</v>
          </cell>
          <cell r="D7" t="str">
            <v>Евсеева</v>
          </cell>
          <cell r="E7" t="str">
            <v>Александра</v>
          </cell>
          <cell r="G7">
            <v>11</v>
          </cell>
          <cell r="O7" t="str">
            <v>Панкрашина Н.В.</v>
          </cell>
          <cell r="P7" t="str">
            <v>МБОУ "Тихоновская СОШ"</v>
          </cell>
        </row>
      </sheetData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1"/>
    </sheetNames>
    <sheetDataSet>
      <sheetData sheetId="0">
        <row r="4">
          <cell r="D4" t="str">
            <v xml:space="preserve">Кормильцева </v>
          </cell>
          <cell r="E4" t="str">
            <v>Полина</v>
          </cell>
          <cell r="O4" t="str">
            <v>Самуткин Э.В.</v>
          </cell>
          <cell r="P4" t="str">
            <v>МБОУ "СОШ №2"</v>
          </cell>
        </row>
        <row r="5">
          <cell r="D5" t="str">
            <v xml:space="preserve">Япаева </v>
          </cell>
          <cell r="E5" t="str">
            <v>Ксения</v>
          </cell>
          <cell r="G5">
            <v>8</v>
          </cell>
          <cell r="O5" t="str">
            <v>Самуткин Э.В.</v>
          </cell>
          <cell r="P5" t="str">
            <v>МБОУ "СОШ №2"</v>
          </cell>
        </row>
        <row r="6">
          <cell r="D6" t="str">
            <v xml:space="preserve">Гришин  </v>
          </cell>
          <cell r="E6" t="str">
            <v>Адель</v>
          </cell>
          <cell r="G6">
            <v>11</v>
          </cell>
          <cell r="O6" t="str">
            <v>Самуткин Э.В.</v>
          </cell>
          <cell r="P6" t="str">
            <v>МБОУ "СОШ №2"</v>
          </cell>
        </row>
      </sheetData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1"/>
    </sheetNames>
    <sheetDataSet>
      <sheetData sheetId="0">
        <row r="4">
          <cell r="C4" t="str">
            <v>МБОУ "Ижевская СОШ"</v>
          </cell>
        </row>
        <row r="5">
          <cell r="D5" t="str">
            <v>Хабибуллин</v>
          </cell>
          <cell r="E5" t="str">
            <v>Самат</v>
          </cell>
          <cell r="G5">
            <v>9</v>
          </cell>
        </row>
        <row r="6">
          <cell r="D6" t="str">
            <v>Валеева</v>
          </cell>
          <cell r="E6" t="str">
            <v>Самира</v>
          </cell>
          <cell r="G6">
            <v>5</v>
          </cell>
        </row>
      </sheetData>
    </sheetDataSet>
  </externalBook>
</externalLink>
</file>

<file path=xl/externalLinks/externalLink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1"/>
    </sheetNames>
    <sheetDataSet>
      <sheetData sheetId="0" refreshError="1">
        <row r="4">
          <cell r="C4" t="str">
            <v>МБОУ "Гимназия№1"</v>
          </cell>
        </row>
        <row r="9">
          <cell r="B9" t="str">
            <v>Менделеевский</v>
          </cell>
        </row>
      </sheetData>
    </sheetDataSet>
  </externalBook>
</externalLink>
</file>

<file path=xl/externalLinks/externalLink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1"/>
    </sheetNames>
    <sheetDataSet>
      <sheetData sheetId="0">
        <row r="4">
          <cell r="D4" t="str">
            <v xml:space="preserve">Сафина </v>
          </cell>
          <cell r="E4" t="str">
            <v>Рената</v>
          </cell>
          <cell r="G4">
            <v>6</v>
          </cell>
        </row>
      </sheetData>
    </sheetDataSet>
  </externalBook>
</externalLink>
</file>

<file path=xl/externalLinks/externalLink1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1"/>
    </sheetNames>
    <sheetDataSet>
      <sheetData sheetId="0">
        <row r="4">
          <cell r="C4" t="str">
            <v>МБОУ "Ильнетская СОШ имени Микая (Герасимова М.С.)"</v>
          </cell>
        </row>
        <row r="5">
          <cell r="C5" t="str">
            <v>МБОУ "Ильнетская СОШ имени Микая (Герасимова М.С.)"</v>
          </cell>
          <cell r="D5" t="str">
            <v>Васильева</v>
          </cell>
          <cell r="E5" t="str">
            <v>Дарья</v>
          </cell>
          <cell r="G5">
            <v>6</v>
          </cell>
          <cell r="I5" t="str">
            <v>ж</v>
          </cell>
          <cell r="O5" t="str">
            <v>Вершинина Г.Р.</v>
          </cell>
          <cell r="P5" t="str">
            <v>МБОУ "Ильнетская СОШ имени Микая (Герасимова М.С.)"</v>
          </cell>
        </row>
        <row r="6">
          <cell r="C6" t="str">
            <v>МБОУ "Ильнетская СОШ имени Микая (Герасимова М.С.)"</v>
          </cell>
          <cell r="D6" t="str">
            <v>Иванова</v>
          </cell>
          <cell r="E6" t="str">
            <v>Татьяна</v>
          </cell>
          <cell r="G6">
            <v>7</v>
          </cell>
          <cell r="I6" t="str">
            <v>ж</v>
          </cell>
          <cell r="O6" t="str">
            <v>Андреева С.Ю.</v>
          </cell>
          <cell r="P6" t="str">
            <v>МБОУ "Ильнетская СОШ имени Микая (Герасимова М.С.)"</v>
          </cell>
        </row>
        <row r="7">
          <cell r="C7" t="str">
            <v>МБОУ "Ильнетская СОШ имени Микая (Герасимова М.С.)"</v>
          </cell>
          <cell r="D7" t="str">
            <v>Яковлева</v>
          </cell>
          <cell r="E7" t="str">
            <v>Анастасия</v>
          </cell>
          <cell r="G7">
            <v>8</v>
          </cell>
          <cell r="I7" t="str">
            <v>ж</v>
          </cell>
          <cell r="O7" t="str">
            <v>Андреева С.Ю.</v>
          </cell>
          <cell r="P7" t="str">
            <v>МБОУ "Ильнетская СОШ имени Микая (Герасимова М.С.)"</v>
          </cell>
        </row>
        <row r="8">
          <cell r="C8" t="str">
            <v>МБОУ "Ильнетская СОШ имени Микая (Герасимова М.С.)"</v>
          </cell>
          <cell r="D8" t="str">
            <v xml:space="preserve">Шамсутдинова </v>
          </cell>
          <cell r="E8" t="str">
            <v>Карина</v>
          </cell>
          <cell r="G8">
            <v>9</v>
          </cell>
          <cell r="I8" t="str">
            <v>ж</v>
          </cell>
          <cell r="O8" t="str">
            <v>Андреева С.Ю.</v>
          </cell>
          <cell r="P8" t="str">
            <v>МБОУ "Ильнетская СОШ имени Микая (Герасимова М.С.)"</v>
          </cell>
        </row>
      </sheetData>
    </sheetDataSet>
  </externalBook>
</externalLink>
</file>

<file path=xl/externalLinks/externalLink1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5-11 кл"/>
    </sheetNames>
    <sheetDataSet>
      <sheetData sheetId="0">
        <row r="4">
          <cell r="B4" t="str">
            <v>МБОУ "Псеевская СОШ"</v>
          </cell>
        </row>
        <row r="5">
          <cell r="B5" t="str">
            <v>МБОУ "Псеевская СОШ"</v>
          </cell>
          <cell r="C5" t="str">
            <v xml:space="preserve">Кашбиева </v>
          </cell>
          <cell r="D5" t="str">
            <v>Алина</v>
          </cell>
          <cell r="F5">
            <v>6</v>
          </cell>
          <cell r="H5" t="str">
            <v>ж</v>
          </cell>
          <cell r="M5" t="str">
            <v>Зигангареев И.Р.</v>
          </cell>
        </row>
        <row r="6">
          <cell r="B6" t="str">
            <v>МБОУ "Псеевская СОШ"</v>
          </cell>
          <cell r="C6" t="str">
            <v xml:space="preserve">Валеева </v>
          </cell>
          <cell r="D6" t="str">
            <v>Эльза</v>
          </cell>
          <cell r="F6">
            <v>7</v>
          </cell>
          <cell r="H6" t="str">
            <v>ж</v>
          </cell>
          <cell r="M6" t="str">
            <v>Хамидуллина Г.Р</v>
          </cell>
        </row>
        <row r="7">
          <cell r="B7" t="str">
            <v>МБОУ "Псеевская СОШ"</v>
          </cell>
          <cell r="C7" t="str">
            <v>Шириева</v>
          </cell>
          <cell r="D7" t="str">
            <v>Эльвина</v>
          </cell>
          <cell r="F7">
            <v>8</v>
          </cell>
          <cell r="H7" t="str">
            <v>ж</v>
          </cell>
          <cell r="M7" t="str">
            <v>Зигангареев И.Р.</v>
          </cell>
        </row>
      </sheetData>
    </sheetDataSet>
  </externalBook>
</externalLink>
</file>

<file path=xl/externalLinks/externalLink1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1"/>
    </sheetNames>
    <sheetDataSet>
      <sheetData sheetId="0">
        <row r="4">
          <cell r="D4" t="str">
            <v xml:space="preserve">Рдаева </v>
          </cell>
        </row>
        <row r="7">
          <cell r="D7" t="str">
            <v xml:space="preserve">Валеева </v>
          </cell>
          <cell r="E7" t="str">
            <v>Рената</v>
          </cell>
          <cell r="G7">
            <v>6</v>
          </cell>
        </row>
        <row r="8">
          <cell r="D8" t="str">
            <v>Усиков</v>
          </cell>
          <cell r="E8" t="str">
            <v>Вадим</v>
          </cell>
          <cell r="G8">
            <v>7</v>
          </cell>
        </row>
      </sheetData>
    </sheetDataSet>
  </externalBook>
</externalLink>
</file>

<file path=xl/externalLinks/externalLink1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1"/>
    </sheetNames>
    <sheetDataSet>
      <sheetData sheetId="0">
        <row r="4">
          <cell r="C4" t="str">
            <v>МБОУ "Старо-Гришкинская ООШ"</v>
          </cell>
          <cell r="D4" t="str">
            <v>Одинцов</v>
          </cell>
          <cell r="E4" t="str">
            <v>Дмитрий</v>
          </cell>
          <cell r="G4">
            <v>6</v>
          </cell>
          <cell r="O4" t="str">
            <v>Иштанов Ю.Н.</v>
          </cell>
        </row>
        <row r="5">
          <cell r="C5" t="str">
            <v>МБОУ "Старо-Гришкинская ООШ"</v>
          </cell>
          <cell r="D5" t="str">
            <v xml:space="preserve">Мальгина </v>
          </cell>
          <cell r="E5" t="str">
            <v xml:space="preserve">Анастасия </v>
          </cell>
          <cell r="G5">
            <v>7</v>
          </cell>
          <cell r="O5" t="str">
            <v>Мокеева К.Ф.</v>
          </cell>
        </row>
        <row r="6">
          <cell r="C6" t="str">
            <v>МБОУ "Старо-Гришкинская ООШ"</v>
          </cell>
          <cell r="D6" t="str">
            <v>Камашев</v>
          </cell>
          <cell r="E6" t="str">
            <v>Климентий</v>
          </cell>
          <cell r="G6">
            <v>7</v>
          </cell>
          <cell r="O6" t="str">
            <v>Мокеева К.Ф.</v>
          </cell>
        </row>
      </sheetData>
    </sheetDataSet>
  </externalBook>
</externalLink>
</file>

<file path=xl/externalLinks/externalLink1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1"/>
    </sheetNames>
    <sheetDataSet>
      <sheetData sheetId="0">
        <row r="4">
          <cell r="D4" t="str">
            <v xml:space="preserve">Долгов </v>
          </cell>
          <cell r="E4" t="str">
            <v>Илья</v>
          </cell>
          <cell r="G4">
            <v>8</v>
          </cell>
          <cell r="I4" t="str">
            <v>м</v>
          </cell>
        </row>
        <row r="5">
          <cell r="D5" t="str">
            <v xml:space="preserve">Ефимов </v>
          </cell>
          <cell r="E5" t="str">
            <v>Гриша</v>
          </cell>
          <cell r="G5">
            <v>6</v>
          </cell>
          <cell r="I5" t="str">
            <v>м</v>
          </cell>
        </row>
      </sheetData>
    </sheetDataSet>
  </externalBook>
</externalLink>
</file>

<file path=xl/externalLinks/externalLink1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1"/>
      <sheetName val="Лист2"/>
      <sheetName val="Лист3"/>
    </sheetNames>
    <sheetDataSet>
      <sheetData sheetId="0">
        <row r="4">
          <cell r="D4" t="str">
            <v xml:space="preserve">Никитина </v>
          </cell>
          <cell r="E4" t="str">
            <v>Азалия</v>
          </cell>
          <cell r="G4">
            <v>7</v>
          </cell>
        </row>
        <row r="5">
          <cell r="D5" t="str">
            <v>Миннуллина</v>
          </cell>
          <cell r="E5" t="str">
            <v>Адиля</v>
          </cell>
          <cell r="G5">
            <v>8</v>
          </cell>
        </row>
      </sheetData>
      <sheetData sheetId="1" refreshError="1"/>
      <sheetData sheetId="2" refreshError="1"/>
    </sheetDataSet>
  </externalBook>
</externalLink>
</file>

<file path=xl/externalLinks/externalLink1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1"/>
    </sheetNames>
    <sheetDataSet>
      <sheetData sheetId="0">
        <row r="16">
          <cell r="D16" t="str">
            <v xml:space="preserve"> Сандакова</v>
          </cell>
        </row>
        <row r="17">
          <cell r="D17" t="str">
            <v>Полетаева</v>
          </cell>
          <cell r="E17" t="str">
            <v>Яна</v>
          </cell>
        </row>
      </sheetData>
    </sheetDataSet>
  </externalBook>
</externalLink>
</file>

<file path=xl/externalLinks/externalLink1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1"/>
    </sheetNames>
    <sheetDataSet>
      <sheetData sheetId="0">
        <row r="4">
          <cell r="D4" t="str">
            <v>Даилова</v>
          </cell>
          <cell r="E4" t="str">
            <v>Ралина</v>
          </cell>
          <cell r="G4">
            <v>7</v>
          </cell>
          <cell r="I4" t="str">
            <v>ж</v>
          </cell>
          <cell r="O4" t="str">
            <v>Галимуллина Г.А.</v>
          </cell>
        </row>
        <row r="5">
          <cell r="D5" t="str">
            <v>Зиганшин</v>
          </cell>
          <cell r="E5" t="str">
            <v>Рунар</v>
          </cell>
          <cell r="G5">
            <v>8</v>
          </cell>
          <cell r="I5" t="str">
            <v>м</v>
          </cell>
          <cell r="O5" t="str">
            <v>Мифтахова Т.А.</v>
          </cell>
        </row>
      </sheetData>
    </sheetDataSet>
  </externalBook>
</externalLink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47"/>
  <sheetViews>
    <sheetView tabSelected="1" topLeftCell="A134" zoomScale="85" zoomScaleNormal="85" workbookViewId="0">
      <selection activeCell="H147" sqref="H3:H147"/>
    </sheetView>
  </sheetViews>
  <sheetFormatPr defaultRowHeight="15" x14ac:dyDescent="0.25"/>
  <cols>
    <col min="1" max="1" width="5" style="1" customWidth="1"/>
    <col min="2" max="2" width="9.140625" style="1"/>
    <col min="3" max="3" width="25.140625" style="1" customWidth="1"/>
    <col min="4" max="4" width="12" style="1" customWidth="1"/>
    <col min="5" max="5" width="9.140625" style="1"/>
    <col min="6" max="6" width="11" style="1" customWidth="1"/>
    <col min="7" max="7" width="10.28515625" style="1" bestFit="1" customWidth="1"/>
    <col min="8" max="8" width="15.42578125" style="1" bestFit="1" customWidth="1"/>
    <col min="9" max="9" width="9.140625" style="1"/>
    <col min="10" max="10" width="10.28515625" style="1" bestFit="1" customWidth="1"/>
    <col min="11" max="13" width="9.140625" style="1"/>
    <col min="14" max="14" width="15.42578125" style="1" customWidth="1"/>
    <col min="15" max="15" width="18.28515625" style="1" customWidth="1"/>
    <col min="16" max="16" width="19.85546875" style="1" customWidth="1"/>
    <col min="17" max="17" width="11.140625" style="1" bestFit="1" customWidth="1"/>
    <col min="18" max="16384" width="9.140625" style="1"/>
  </cols>
  <sheetData>
    <row r="1" spans="1:17" ht="24.75" customHeight="1" x14ac:dyDescent="0.25">
      <c r="A1" s="11" t="s">
        <v>26</v>
      </c>
      <c r="B1" s="11"/>
      <c r="C1" s="11"/>
      <c r="D1" s="11"/>
      <c r="E1" s="11"/>
      <c r="F1" s="11"/>
      <c r="G1" s="11"/>
      <c r="H1" s="11"/>
      <c r="I1" s="11"/>
      <c r="J1" s="11"/>
      <c r="K1" s="11"/>
      <c r="L1" s="11"/>
      <c r="M1" s="11"/>
      <c r="N1" s="11"/>
      <c r="O1" s="11"/>
      <c r="P1" s="11"/>
      <c r="Q1" s="11"/>
    </row>
    <row r="2" spans="1:17" ht="81" customHeight="1" x14ac:dyDescent="0.25">
      <c r="A2" s="2" t="s">
        <v>0</v>
      </c>
      <c r="B2" s="2" t="s">
        <v>1</v>
      </c>
      <c r="C2" s="2" t="s">
        <v>2</v>
      </c>
      <c r="D2" s="2" t="s">
        <v>3</v>
      </c>
      <c r="E2" s="2" t="s">
        <v>4</v>
      </c>
      <c r="F2" s="2" t="s">
        <v>5</v>
      </c>
      <c r="G2" s="2" t="s">
        <v>6</v>
      </c>
      <c r="H2" s="2" t="s">
        <v>7</v>
      </c>
      <c r="I2" s="2" t="s">
        <v>8</v>
      </c>
      <c r="J2" s="2" t="s">
        <v>9</v>
      </c>
      <c r="K2" s="2" t="s">
        <v>10</v>
      </c>
      <c r="L2" s="2" t="s">
        <v>11</v>
      </c>
      <c r="M2" s="2" t="s">
        <v>12</v>
      </c>
      <c r="N2" s="2" t="s">
        <v>13</v>
      </c>
      <c r="O2" s="2" t="s">
        <v>14</v>
      </c>
      <c r="P2" s="2" t="s">
        <v>2</v>
      </c>
      <c r="Q2" s="2" t="s">
        <v>15</v>
      </c>
    </row>
    <row r="3" spans="1:17" ht="12.75" customHeight="1" x14ac:dyDescent="0.25">
      <c r="A3" s="3">
        <v>3</v>
      </c>
      <c r="B3" s="3" t="s">
        <v>16</v>
      </c>
      <c r="C3" s="3" t="s">
        <v>114</v>
      </c>
      <c r="D3" s="5" t="s">
        <v>134</v>
      </c>
      <c r="E3" s="5" t="s">
        <v>135</v>
      </c>
      <c r="F3" s="5"/>
      <c r="G3" s="8">
        <v>4</v>
      </c>
      <c r="H3" s="9"/>
      <c r="I3" s="8" t="s">
        <v>17</v>
      </c>
      <c r="J3" s="7">
        <v>50</v>
      </c>
      <c r="K3" s="7"/>
      <c r="L3" s="7">
        <v>50</v>
      </c>
      <c r="M3" s="7">
        <v>100</v>
      </c>
      <c r="N3" s="10" t="str">
        <f>IF(L3&lt;(M3/4),"участник",IF(L3&lt;(M3/2),"призер","победитель"))</f>
        <v>победитель</v>
      </c>
      <c r="O3" s="3" t="s">
        <v>35</v>
      </c>
      <c r="P3" s="3" t="s">
        <v>25</v>
      </c>
      <c r="Q3" s="3" t="s">
        <v>27</v>
      </c>
    </row>
    <row r="4" spans="1:17" x14ac:dyDescent="0.25">
      <c r="A4" s="3">
        <v>10</v>
      </c>
      <c r="B4" s="3" t="s">
        <v>16</v>
      </c>
      <c r="C4" s="4" t="s">
        <v>87</v>
      </c>
      <c r="D4" s="4" t="s">
        <v>146</v>
      </c>
      <c r="E4" s="4" t="s">
        <v>147</v>
      </c>
      <c r="F4" s="4"/>
      <c r="G4" s="8">
        <v>4</v>
      </c>
      <c r="H4" s="9"/>
      <c r="I4" s="8" t="s">
        <v>19</v>
      </c>
      <c r="J4" s="7">
        <v>37</v>
      </c>
      <c r="K4" s="7"/>
      <c r="L4" s="7">
        <v>37</v>
      </c>
      <c r="M4" s="7">
        <v>100</v>
      </c>
      <c r="N4" s="10" t="str">
        <f t="shared" ref="N4:N67" si="0">IF(L4&lt;(M4/4),"участник",IF(L4&lt;(M4/2),"призер","победитель"))</f>
        <v>призер</v>
      </c>
      <c r="O4" s="4" t="s">
        <v>148</v>
      </c>
      <c r="P4" s="4" t="s">
        <v>87</v>
      </c>
      <c r="Q4" s="3" t="s">
        <v>27</v>
      </c>
    </row>
    <row r="5" spans="1:17" x14ac:dyDescent="0.25">
      <c r="A5" s="3">
        <v>8</v>
      </c>
      <c r="B5" s="3" t="s">
        <v>16</v>
      </c>
      <c r="C5" s="4" t="s">
        <v>111</v>
      </c>
      <c r="D5" s="4" t="s">
        <v>141</v>
      </c>
      <c r="E5" s="4" t="s">
        <v>142</v>
      </c>
      <c r="F5" s="4"/>
      <c r="G5" s="8">
        <v>4</v>
      </c>
      <c r="H5" s="9"/>
      <c r="I5" s="8" t="s">
        <v>17</v>
      </c>
      <c r="J5" s="7">
        <v>32</v>
      </c>
      <c r="K5" s="7"/>
      <c r="L5" s="7">
        <v>32</v>
      </c>
      <c r="M5" s="7">
        <v>100</v>
      </c>
      <c r="N5" s="10" t="s">
        <v>171</v>
      </c>
      <c r="O5" s="4" t="s">
        <v>42</v>
      </c>
      <c r="P5" s="4" t="s">
        <v>111</v>
      </c>
      <c r="Q5" s="3" t="s">
        <v>27</v>
      </c>
    </row>
    <row r="6" spans="1:17" x14ac:dyDescent="0.25">
      <c r="A6" s="3">
        <v>145</v>
      </c>
      <c r="B6" s="3" t="s">
        <v>16</v>
      </c>
      <c r="C6" s="5" t="s">
        <v>22</v>
      </c>
      <c r="D6" s="5" t="s">
        <v>127</v>
      </c>
      <c r="E6" s="5" t="s">
        <v>128</v>
      </c>
      <c r="F6" s="5"/>
      <c r="G6" s="8">
        <v>4</v>
      </c>
      <c r="H6" s="9"/>
      <c r="I6" s="8" t="s">
        <v>19</v>
      </c>
      <c r="J6" s="7">
        <v>32</v>
      </c>
      <c r="K6" s="7"/>
      <c r="L6" s="7">
        <v>32</v>
      </c>
      <c r="M6" s="7">
        <v>100</v>
      </c>
      <c r="N6" s="10" t="s">
        <v>171</v>
      </c>
      <c r="O6" s="5" t="s">
        <v>129</v>
      </c>
      <c r="P6" s="5" t="s">
        <v>22</v>
      </c>
      <c r="Q6" s="3" t="s">
        <v>27</v>
      </c>
    </row>
    <row r="7" spans="1:17" x14ac:dyDescent="0.25">
      <c r="A7" s="3">
        <v>13</v>
      </c>
      <c r="B7" s="3" t="s">
        <v>16</v>
      </c>
      <c r="C7" s="4" t="s">
        <v>87</v>
      </c>
      <c r="D7" s="4" t="s">
        <v>155</v>
      </c>
      <c r="E7" s="4" t="s">
        <v>156</v>
      </c>
      <c r="F7" s="4"/>
      <c r="G7" s="8">
        <v>4</v>
      </c>
      <c r="H7" s="9"/>
      <c r="I7" s="8" t="s">
        <v>17</v>
      </c>
      <c r="J7" s="7">
        <v>30</v>
      </c>
      <c r="K7" s="7"/>
      <c r="L7" s="7">
        <v>30</v>
      </c>
      <c r="M7" s="7">
        <v>100</v>
      </c>
      <c r="N7" s="10" t="s">
        <v>171</v>
      </c>
      <c r="O7" s="4" t="s">
        <v>154</v>
      </c>
      <c r="P7" s="4" t="s">
        <v>87</v>
      </c>
      <c r="Q7" s="3" t="s">
        <v>27</v>
      </c>
    </row>
    <row r="8" spans="1:17" x14ac:dyDescent="0.25">
      <c r="A8" s="3">
        <v>14</v>
      </c>
      <c r="B8" s="3" t="s">
        <v>16</v>
      </c>
      <c r="C8" s="4" t="s">
        <v>87</v>
      </c>
      <c r="D8" s="4" t="s">
        <v>157</v>
      </c>
      <c r="E8" s="4" t="s">
        <v>65</v>
      </c>
      <c r="F8" s="4"/>
      <c r="G8" s="8">
        <v>4</v>
      </c>
      <c r="H8" s="9"/>
      <c r="I8" s="8" t="s">
        <v>17</v>
      </c>
      <c r="J8" s="7">
        <v>30</v>
      </c>
      <c r="K8" s="7"/>
      <c r="L8" s="7">
        <v>30</v>
      </c>
      <c r="M8" s="7">
        <v>100</v>
      </c>
      <c r="N8" s="10" t="s">
        <v>171</v>
      </c>
      <c r="O8" s="4" t="s">
        <v>158</v>
      </c>
      <c r="P8" s="4" t="s">
        <v>87</v>
      </c>
      <c r="Q8" s="3" t="s">
        <v>27</v>
      </c>
    </row>
    <row r="9" spans="1:17" x14ac:dyDescent="0.25">
      <c r="A9" s="3">
        <v>11</v>
      </c>
      <c r="B9" s="3" t="s">
        <v>16</v>
      </c>
      <c r="C9" s="4" t="s">
        <v>87</v>
      </c>
      <c r="D9" s="4" t="s">
        <v>149</v>
      </c>
      <c r="E9" s="4" t="s">
        <v>150</v>
      </c>
      <c r="F9" s="4"/>
      <c r="G9" s="8">
        <v>4</v>
      </c>
      <c r="H9" s="9"/>
      <c r="I9" s="8" t="s">
        <v>19</v>
      </c>
      <c r="J9" s="7">
        <v>20</v>
      </c>
      <c r="K9" s="7"/>
      <c r="L9" s="7">
        <v>29</v>
      </c>
      <c r="M9" s="7">
        <v>100</v>
      </c>
      <c r="N9" s="10" t="s">
        <v>171</v>
      </c>
      <c r="O9" s="4" t="s">
        <v>151</v>
      </c>
      <c r="P9" s="4" t="s">
        <v>87</v>
      </c>
      <c r="Q9" s="3" t="s">
        <v>27</v>
      </c>
    </row>
    <row r="10" spans="1:17" ht="14.25" customHeight="1" x14ac:dyDescent="0.25">
      <c r="A10" s="3">
        <v>16</v>
      </c>
      <c r="B10" s="3" t="s">
        <v>16</v>
      </c>
      <c r="C10" s="5" t="s">
        <v>87</v>
      </c>
      <c r="D10" s="5" t="s">
        <v>161</v>
      </c>
      <c r="E10" s="5" t="s">
        <v>147</v>
      </c>
      <c r="F10" s="5"/>
      <c r="G10" s="8">
        <v>4</v>
      </c>
      <c r="H10" s="8"/>
      <c r="I10" s="8" t="s">
        <v>19</v>
      </c>
      <c r="J10" s="7">
        <v>27</v>
      </c>
      <c r="K10" s="7"/>
      <c r="L10" s="7">
        <v>27</v>
      </c>
      <c r="M10" s="7">
        <v>100</v>
      </c>
      <c r="N10" s="10" t="s">
        <v>171</v>
      </c>
      <c r="O10" s="5" t="s">
        <v>148</v>
      </c>
      <c r="P10" s="5" t="s">
        <v>87</v>
      </c>
      <c r="Q10" s="3" t="s">
        <v>27</v>
      </c>
    </row>
    <row r="11" spans="1:17" x14ac:dyDescent="0.25">
      <c r="A11" s="3">
        <v>20</v>
      </c>
      <c r="B11" s="3" t="s">
        <v>16</v>
      </c>
      <c r="C11" s="4" t="s">
        <v>25</v>
      </c>
      <c r="D11" s="4" t="s">
        <v>168</v>
      </c>
      <c r="E11" s="4" t="s">
        <v>53</v>
      </c>
      <c r="F11" s="4"/>
      <c r="G11" s="8">
        <v>4</v>
      </c>
      <c r="H11" s="9"/>
      <c r="I11" s="8" t="s">
        <v>17</v>
      </c>
      <c r="J11" s="7">
        <v>27</v>
      </c>
      <c r="K11" s="7"/>
      <c r="L11" s="7">
        <v>27</v>
      </c>
      <c r="M11" s="7">
        <v>100</v>
      </c>
      <c r="N11" s="10" t="s">
        <v>171</v>
      </c>
      <c r="O11" s="4" t="s">
        <v>44</v>
      </c>
      <c r="P11" s="4" t="s">
        <v>23</v>
      </c>
      <c r="Q11" s="3" t="s">
        <v>27</v>
      </c>
    </row>
    <row r="12" spans="1:17" x14ac:dyDescent="0.25">
      <c r="A12" s="3">
        <v>127</v>
      </c>
      <c r="B12" s="3" t="s">
        <v>16</v>
      </c>
      <c r="C12" s="5" t="s">
        <v>23</v>
      </c>
      <c r="D12" s="5" t="s">
        <v>50</v>
      </c>
      <c r="E12" s="5" t="s">
        <v>51</v>
      </c>
      <c r="F12" s="5"/>
      <c r="G12" s="8">
        <v>4</v>
      </c>
      <c r="H12" s="9"/>
      <c r="I12" s="8" t="s">
        <v>19</v>
      </c>
      <c r="J12" s="7">
        <v>27</v>
      </c>
      <c r="K12" s="7"/>
      <c r="L12" s="7">
        <v>27</v>
      </c>
      <c r="M12" s="7">
        <v>100</v>
      </c>
      <c r="N12" s="10" t="s">
        <v>171</v>
      </c>
      <c r="O12" s="5" t="s">
        <v>44</v>
      </c>
      <c r="P12" s="5" t="s">
        <v>23</v>
      </c>
      <c r="Q12" s="3" t="s">
        <v>27</v>
      </c>
    </row>
    <row r="13" spans="1:17" x14ac:dyDescent="0.25">
      <c r="A13" s="3">
        <v>129</v>
      </c>
      <c r="B13" s="3" t="s">
        <v>16</v>
      </c>
      <c r="C13" s="5" t="s">
        <v>23</v>
      </c>
      <c r="D13" s="5" t="s">
        <v>55</v>
      </c>
      <c r="E13" s="5" t="s">
        <v>56</v>
      </c>
      <c r="F13" s="5"/>
      <c r="G13" s="8">
        <v>4</v>
      </c>
      <c r="H13" s="9"/>
      <c r="I13" s="8" t="s">
        <v>19</v>
      </c>
      <c r="J13" s="7">
        <v>25</v>
      </c>
      <c r="K13" s="7"/>
      <c r="L13" s="7">
        <v>25</v>
      </c>
      <c r="M13" s="7">
        <v>100</v>
      </c>
      <c r="N13" s="10" t="s">
        <v>171</v>
      </c>
      <c r="O13" s="5" t="s">
        <v>45</v>
      </c>
      <c r="P13" s="5" t="s">
        <v>23</v>
      </c>
      <c r="Q13" s="3" t="s">
        <v>27</v>
      </c>
    </row>
    <row r="14" spans="1:17" x14ac:dyDescent="0.25">
      <c r="A14" s="3">
        <v>135</v>
      </c>
      <c r="B14" s="3" t="s">
        <v>16</v>
      </c>
      <c r="C14" s="5" t="s">
        <v>76</v>
      </c>
      <c r="D14" s="5" t="s">
        <v>77</v>
      </c>
      <c r="E14" s="5" t="s">
        <v>79</v>
      </c>
      <c r="F14" s="5"/>
      <c r="G14" s="8">
        <v>4</v>
      </c>
      <c r="H14" s="9"/>
      <c r="I14" s="8" t="s">
        <v>19</v>
      </c>
      <c r="J14" s="7">
        <v>25</v>
      </c>
      <c r="K14" s="7"/>
      <c r="L14" s="7">
        <v>25</v>
      </c>
      <c r="M14" s="7">
        <v>100</v>
      </c>
      <c r="N14" s="10" t="s">
        <v>171</v>
      </c>
      <c r="O14" s="5" t="s">
        <v>80</v>
      </c>
      <c r="P14" s="5" t="s">
        <v>68</v>
      </c>
      <c r="Q14" s="3" t="s">
        <v>27</v>
      </c>
    </row>
    <row r="15" spans="1:17" x14ac:dyDescent="0.25">
      <c r="A15" s="3">
        <v>142</v>
      </c>
      <c r="B15" s="3" t="s">
        <v>16</v>
      </c>
      <c r="C15" s="5" t="s">
        <v>76</v>
      </c>
      <c r="D15" s="5" t="s">
        <v>81</v>
      </c>
      <c r="E15" s="5" t="s">
        <v>82</v>
      </c>
      <c r="F15" s="5"/>
      <c r="G15" s="8">
        <v>4</v>
      </c>
      <c r="H15" s="9"/>
      <c r="I15" s="8" t="s">
        <v>19</v>
      </c>
      <c r="J15" s="7">
        <v>25</v>
      </c>
      <c r="K15" s="7"/>
      <c r="L15" s="7">
        <v>25</v>
      </c>
      <c r="M15" s="7">
        <v>100</v>
      </c>
      <c r="N15" s="10" t="s">
        <v>171</v>
      </c>
      <c r="O15" s="5" t="s">
        <v>80</v>
      </c>
      <c r="P15" s="5" t="s">
        <v>68</v>
      </c>
      <c r="Q15" s="3" t="s">
        <v>27</v>
      </c>
    </row>
    <row r="16" spans="1:17" x14ac:dyDescent="0.25">
      <c r="A16" s="3">
        <v>9</v>
      </c>
      <c r="B16" s="3" t="s">
        <v>16</v>
      </c>
      <c r="C16" s="4" t="s">
        <v>43</v>
      </c>
      <c r="D16" s="4" t="s">
        <v>143</v>
      </c>
      <c r="E16" s="4" t="s">
        <v>144</v>
      </c>
      <c r="F16" s="4"/>
      <c r="G16" s="8">
        <v>4</v>
      </c>
      <c r="H16" s="9"/>
      <c r="I16" s="8" t="s">
        <v>19</v>
      </c>
      <c r="J16" s="7">
        <v>20</v>
      </c>
      <c r="K16" s="7"/>
      <c r="L16" s="7">
        <v>20</v>
      </c>
      <c r="M16" s="7">
        <v>100</v>
      </c>
      <c r="N16" s="10" t="str">
        <f t="shared" si="0"/>
        <v>участник</v>
      </c>
      <c r="O16" s="4" t="s">
        <v>145</v>
      </c>
      <c r="P16" s="5" t="s">
        <v>43</v>
      </c>
      <c r="Q16" s="3" t="s">
        <v>27</v>
      </c>
    </row>
    <row r="17" spans="1:17" x14ac:dyDescent="0.25">
      <c r="A17" s="3">
        <v>12</v>
      </c>
      <c r="B17" s="3" t="s">
        <v>16</v>
      </c>
      <c r="C17" s="4" t="s">
        <v>87</v>
      </c>
      <c r="D17" s="4" t="s">
        <v>152</v>
      </c>
      <c r="E17" s="4" t="s">
        <v>153</v>
      </c>
      <c r="F17" s="4"/>
      <c r="G17" s="8">
        <v>4</v>
      </c>
      <c r="H17" s="9"/>
      <c r="I17" s="8" t="s">
        <v>19</v>
      </c>
      <c r="J17" s="7">
        <v>29</v>
      </c>
      <c r="K17" s="7"/>
      <c r="L17" s="7">
        <v>20</v>
      </c>
      <c r="M17" s="7">
        <v>100</v>
      </c>
      <c r="N17" s="10" t="str">
        <f t="shared" si="0"/>
        <v>участник</v>
      </c>
      <c r="O17" s="4" t="s">
        <v>154</v>
      </c>
      <c r="P17" s="4" t="s">
        <v>87</v>
      </c>
      <c r="Q17" s="3" t="s">
        <v>27</v>
      </c>
    </row>
    <row r="18" spans="1:17" x14ac:dyDescent="0.25">
      <c r="A18" s="3">
        <v>18</v>
      </c>
      <c r="B18" s="3" t="s">
        <v>16</v>
      </c>
      <c r="C18" s="4" t="s">
        <v>162</v>
      </c>
      <c r="D18" s="4" t="s">
        <v>166</v>
      </c>
      <c r="E18" s="4" t="s">
        <v>167</v>
      </c>
      <c r="F18" s="4"/>
      <c r="G18" s="8">
        <v>4</v>
      </c>
      <c r="H18" s="9"/>
      <c r="I18" s="8" t="s">
        <v>19</v>
      </c>
      <c r="J18" s="7">
        <v>20</v>
      </c>
      <c r="K18" s="7"/>
      <c r="L18" s="7">
        <v>20</v>
      </c>
      <c r="M18" s="7">
        <v>100</v>
      </c>
      <c r="N18" s="10" t="str">
        <f t="shared" si="0"/>
        <v>участник</v>
      </c>
      <c r="O18" s="4" t="s">
        <v>165</v>
      </c>
      <c r="P18" s="4" t="s">
        <v>162</v>
      </c>
      <c r="Q18" s="3" t="s">
        <v>27</v>
      </c>
    </row>
    <row r="19" spans="1:17" x14ac:dyDescent="0.25">
      <c r="A19" s="3">
        <v>133</v>
      </c>
      <c r="B19" s="3" t="s">
        <v>16</v>
      </c>
      <c r="C19" s="5" t="s">
        <v>37</v>
      </c>
      <c r="D19" s="5" t="s">
        <v>64</v>
      </c>
      <c r="E19" s="5" t="s">
        <v>65</v>
      </c>
      <c r="F19" s="5"/>
      <c r="G19" s="8">
        <v>4</v>
      </c>
      <c r="H19" s="9"/>
      <c r="I19" s="8" t="s">
        <v>17</v>
      </c>
      <c r="J19" s="7">
        <v>20</v>
      </c>
      <c r="K19" s="7"/>
      <c r="L19" s="7">
        <v>20</v>
      </c>
      <c r="M19" s="7">
        <v>100</v>
      </c>
      <c r="N19" s="10" t="str">
        <f t="shared" si="0"/>
        <v>участник</v>
      </c>
      <c r="O19" s="5" t="s">
        <v>38</v>
      </c>
      <c r="P19" s="5" t="s">
        <v>37</v>
      </c>
      <c r="Q19" s="3" t="s">
        <v>27</v>
      </c>
    </row>
    <row r="20" spans="1:17" x14ac:dyDescent="0.25">
      <c r="A20" s="3">
        <v>144</v>
      </c>
      <c r="B20" s="3" t="s">
        <v>16</v>
      </c>
      <c r="C20" s="5" t="s">
        <v>76</v>
      </c>
      <c r="D20" s="5" t="s">
        <v>85</v>
      </c>
      <c r="E20" s="5" t="s">
        <v>67</v>
      </c>
      <c r="F20" s="5"/>
      <c r="G20" s="8">
        <v>4</v>
      </c>
      <c r="H20" s="9"/>
      <c r="I20" s="8" t="s">
        <v>19</v>
      </c>
      <c r="J20" s="7">
        <v>20</v>
      </c>
      <c r="K20" s="7"/>
      <c r="L20" s="7">
        <v>20</v>
      </c>
      <c r="M20" s="7">
        <v>100</v>
      </c>
      <c r="N20" s="10" t="str">
        <f t="shared" si="0"/>
        <v>участник</v>
      </c>
      <c r="O20" s="5" t="s">
        <v>86</v>
      </c>
      <c r="P20" s="5" t="s">
        <v>68</v>
      </c>
      <c r="Q20" s="3" t="s">
        <v>27</v>
      </c>
    </row>
    <row r="21" spans="1:17" x14ac:dyDescent="0.25">
      <c r="A21" s="3">
        <v>7</v>
      </c>
      <c r="B21" s="3" t="s">
        <v>16</v>
      </c>
      <c r="C21" s="4" t="s">
        <v>138</v>
      </c>
      <c r="D21" s="4" t="s">
        <v>66</v>
      </c>
      <c r="E21" s="4" t="s">
        <v>139</v>
      </c>
      <c r="F21" s="4"/>
      <c r="G21" s="8">
        <v>4</v>
      </c>
      <c r="H21" s="9"/>
      <c r="I21" s="8" t="s">
        <v>17</v>
      </c>
      <c r="J21" s="7">
        <v>15</v>
      </c>
      <c r="K21" s="7"/>
      <c r="L21" s="7">
        <v>15</v>
      </c>
      <c r="M21" s="7">
        <v>100</v>
      </c>
      <c r="N21" s="10" t="str">
        <f t="shared" si="0"/>
        <v>участник</v>
      </c>
      <c r="O21" s="4" t="s">
        <v>140</v>
      </c>
      <c r="P21" s="5" t="s">
        <v>138</v>
      </c>
      <c r="Q21" s="3" t="s">
        <v>27</v>
      </c>
    </row>
    <row r="22" spans="1:17" x14ac:dyDescent="0.25">
      <c r="A22" s="3">
        <v>15</v>
      </c>
      <c r="B22" s="3" t="s">
        <v>16</v>
      </c>
      <c r="C22" s="5" t="s">
        <v>87</v>
      </c>
      <c r="D22" s="4" t="s">
        <v>159</v>
      </c>
      <c r="E22" s="4" t="s">
        <v>160</v>
      </c>
      <c r="F22" s="4"/>
      <c r="G22" s="8">
        <v>4</v>
      </c>
      <c r="H22" s="9"/>
      <c r="I22" s="8" t="s">
        <v>17</v>
      </c>
      <c r="J22" s="7">
        <v>15</v>
      </c>
      <c r="K22" s="7"/>
      <c r="L22" s="7">
        <v>15</v>
      </c>
      <c r="M22" s="7">
        <v>100</v>
      </c>
      <c r="N22" s="10" t="str">
        <f t="shared" si="0"/>
        <v>участник</v>
      </c>
      <c r="O22" s="4" t="s">
        <v>154</v>
      </c>
      <c r="P22" s="4" t="s">
        <v>87</v>
      </c>
      <c r="Q22" s="3" t="s">
        <v>27</v>
      </c>
    </row>
    <row r="23" spans="1:17" x14ac:dyDescent="0.25">
      <c r="A23" s="3">
        <v>17</v>
      </c>
      <c r="B23" s="3" t="s">
        <v>16</v>
      </c>
      <c r="C23" s="6" t="s">
        <v>162</v>
      </c>
      <c r="D23" s="6" t="s">
        <v>163</v>
      </c>
      <c r="E23" s="6" t="s">
        <v>164</v>
      </c>
      <c r="F23" s="6"/>
      <c r="G23" s="8">
        <v>4</v>
      </c>
      <c r="H23" s="9"/>
      <c r="I23" s="9" t="s">
        <v>19</v>
      </c>
      <c r="J23" s="7">
        <v>15</v>
      </c>
      <c r="K23" s="7"/>
      <c r="L23" s="7">
        <v>15</v>
      </c>
      <c r="M23" s="7">
        <v>100</v>
      </c>
      <c r="N23" s="10" t="str">
        <f t="shared" si="0"/>
        <v>участник</v>
      </c>
      <c r="O23" s="6" t="s">
        <v>165</v>
      </c>
      <c r="P23" s="6" t="s">
        <v>162</v>
      </c>
      <c r="Q23" s="3" t="s">
        <v>27</v>
      </c>
    </row>
    <row r="24" spans="1:17" x14ac:dyDescent="0.25">
      <c r="A24" s="3">
        <v>143</v>
      </c>
      <c r="B24" s="3" t="s">
        <v>16</v>
      </c>
      <c r="C24" s="5" t="s">
        <v>76</v>
      </c>
      <c r="D24" s="5" t="s">
        <v>83</v>
      </c>
      <c r="E24" s="5" t="s">
        <v>84</v>
      </c>
      <c r="F24" s="5"/>
      <c r="G24" s="8">
        <v>4</v>
      </c>
      <c r="H24" s="9"/>
      <c r="I24" s="8" t="s">
        <v>17</v>
      </c>
      <c r="J24" s="7">
        <v>15</v>
      </c>
      <c r="K24" s="7"/>
      <c r="L24" s="7">
        <v>15</v>
      </c>
      <c r="M24" s="7">
        <v>100</v>
      </c>
      <c r="N24" s="10" t="str">
        <f t="shared" si="0"/>
        <v>участник</v>
      </c>
      <c r="O24" s="5" t="s">
        <v>80</v>
      </c>
      <c r="P24" s="5" t="s">
        <v>68</v>
      </c>
      <c r="Q24" s="3" t="s">
        <v>27</v>
      </c>
    </row>
    <row r="25" spans="1:17" x14ac:dyDescent="0.25">
      <c r="A25" s="3">
        <v>128</v>
      </c>
      <c r="B25" s="3" t="s">
        <v>16</v>
      </c>
      <c r="C25" s="5" t="s">
        <v>21</v>
      </c>
      <c r="D25" s="5" t="s">
        <v>52</v>
      </c>
      <c r="E25" s="5" t="s">
        <v>53</v>
      </c>
      <c r="F25" s="5"/>
      <c r="G25" s="8">
        <v>4</v>
      </c>
      <c r="H25" s="9"/>
      <c r="I25" s="8" t="s">
        <v>17</v>
      </c>
      <c r="J25" s="7">
        <v>12</v>
      </c>
      <c r="K25" s="7"/>
      <c r="L25" s="7">
        <v>12</v>
      </c>
      <c r="M25" s="7">
        <v>100</v>
      </c>
      <c r="N25" s="10" t="str">
        <f t="shared" si="0"/>
        <v>участник</v>
      </c>
      <c r="O25" s="5" t="s">
        <v>54</v>
      </c>
      <c r="P25" s="5" t="s">
        <v>21</v>
      </c>
      <c r="Q25" s="3" t="s">
        <v>27</v>
      </c>
    </row>
    <row r="26" spans="1:17" x14ac:dyDescent="0.25">
      <c r="A26" s="3">
        <v>1</v>
      </c>
      <c r="B26" s="3" t="s">
        <v>16</v>
      </c>
      <c r="C26" s="3" t="s">
        <v>25</v>
      </c>
      <c r="D26" s="3" t="s">
        <v>130</v>
      </c>
      <c r="E26" s="3" t="s">
        <v>131</v>
      </c>
      <c r="F26" s="3"/>
      <c r="G26" s="8">
        <v>4</v>
      </c>
      <c r="H26" s="9"/>
      <c r="I26" s="8" t="s">
        <v>19</v>
      </c>
      <c r="J26" s="7">
        <v>10</v>
      </c>
      <c r="K26" s="7"/>
      <c r="L26" s="7">
        <v>10</v>
      </c>
      <c r="M26" s="7">
        <v>100</v>
      </c>
      <c r="N26" s="10" t="str">
        <f t="shared" si="0"/>
        <v>участник</v>
      </c>
      <c r="O26" s="3" t="s">
        <v>31</v>
      </c>
      <c r="P26" s="3" t="s">
        <v>33</v>
      </c>
      <c r="Q26" s="3" t="s">
        <v>27</v>
      </c>
    </row>
    <row r="27" spans="1:17" x14ac:dyDescent="0.25">
      <c r="A27" s="3">
        <v>6</v>
      </c>
      <c r="B27" s="3" t="s">
        <v>16</v>
      </c>
      <c r="C27" s="5" t="s">
        <v>18</v>
      </c>
      <c r="D27" s="5" t="s">
        <v>136</v>
      </c>
      <c r="E27" s="5" t="s">
        <v>137</v>
      </c>
      <c r="F27" s="5"/>
      <c r="G27" s="8">
        <v>4</v>
      </c>
      <c r="H27" s="9"/>
      <c r="I27" s="8" t="s">
        <v>19</v>
      </c>
      <c r="J27" s="7">
        <v>10</v>
      </c>
      <c r="K27" s="7"/>
      <c r="L27" s="7">
        <v>10</v>
      </c>
      <c r="M27" s="7">
        <v>100</v>
      </c>
      <c r="N27" s="10" t="str">
        <f t="shared" si="0"/>
        <v>участник</v>
      </c>
      <c r="O27" s="5" t="s">
        <v>20</v>
      </c>
      <c r="P27" s="5" t="s">
        <v>18</v>
      </c>
      <c r="Q27" s="3" t="s">
        <v>27</v>
      </c>
    </row>
    <row r="28" spans="1:17" x14ac:dyDescent="0.25">
      <c r="A28" s="3">
        <v>134</v>
      </c>
      <c r="B28" s="3" t="s">
        <v>16</v>
      </c>
      <c r="C28" s="5" t="s">
        <v>23</v>
      </c>
      <c r="D28" s="5" t="s">
        <v>66</v>
      </c>
      <c r="E28" s="5" t="s">
        <v>67</v>
      </c>
      <c r="F28" s="5"/>
      <c r="G28" s="8">
        <v>4</v>
      </c>
      <c r="H28" s="9"/>
      <c r="I28" s="8" t="s">
        <v>19</v>
      </c>
      <c r="J28" s="7">
        <v>10</v>
      </c>
      <c r="K28" s="7"/>
      <c r="L28" s="7">
        <v>10</v>
      </c>
      <c r="M28" s="7">
        <v>100</v>
      </c>
      <c r="N28" s="10" t="str">
        <f t="shared" si="0"/>
        <v>участник</v>
      </c>
      <c r="O28" s="5" t="s">
        <v>59</v>
      </c>
      <c r="P28" s="5" t="s">
        <v>23</v>
      </c>
      <c r="Q28" s="3" t="s">
        <v>27</v>
      </c>
    </row>
    <row r="29" spans="1:17" x14ac:dyDescent="0.25">
      <c r="A29" s="3">
        <v>24</v>
      </c>
      <c r="B29" s="3" t="s">
        <v>16</v>
      </c>
      <c r="C29" s="4" t="s">
        <v>23</v>
      </c>
      <c r="D29" s="5" t="s">
        <v>48</v>
      </c>
      <c r="E29" s="5" t="s">
        <v>49</v>
      </c>
      <c r="F29" s="5"/>
      <c r="G29" s="8">
        <v>4</v>
      </c>
      <c r="H29" s="9"/>
      <c r="I29" s="8" t="s">
        <v>19</v>
      </c>
      <c r="J29" s="7">
        <v>6</v>
      </c>
      <c r="K29" s="7"/>
      <c r="L29" s="7">
        <v>6</v>
      </c>
      <c r="M29" s="7">
        <v>100</v>
      </c>
      <c r="N29" s="10" t="str">
        <f t="shared" si="0"/>
        <v>участник</v>
      </c>
      <c r="O29" s="5" t="s">
        <v>45</v>
      </c>
      <c r="P29" s="4" t="s">
        <v>23</v>
      </c>
      <c r="Q29" s="3" t="s">
        <v>27</v>
      </c>
    </row>
    <row r="30" spans="1:17" x14ac:dyDescent="0.25">
      <c r="A30" s="3">
        <v>2</v>
      </c>
      <c r="B30" s="3" t="s">
        <v>16</v>
      </c>
      <c r="C30" s="3" t="s">
        <v>25</v>
      </c>
      <c r="D30" s="3" t="s">
        <v>132</v>
      </c>
      <c r="E30" s="3" t="s">
        <v>133</v>
      </c>
      <c r="F30" s="3"/>
      <c r="G30" s="8">
        <v>4</v>
      </c>
      <c r="H30" s="9"/>
      <c r="I30" s="8" t="s">
        <v>17</v>
      </c>
      <c r="J30" s="7">
        <v>5</v>
      </c>
      <c r="K30" s="7"/>
      <c r="L30" s="7">
        <v>5</v>
      </c>
      <c r="M30" s="7">
        <v>100</v>
      </c>
      <c r="N30" s="10" t="str">
        <f t="shared" si="0"/>
        <v>участник</v>
      </c>
      <c r="O30" s="3" t="s">
        <v>31</v>
      </c>
      <c r="P30" s="3" t="s">
        <v>33</v>
      </c>
      <c r="Q30" s="3" t="s">
        <v>27</v>
      </c>
    </row>
    <row r="31" spans="1:17" x14ac:dyDescent="0.25">
      <c r="A31" s="3">
        <v>132</v>
      </c>
      <c r="B31" s="3" t="s">
        <v>16</v>
      </c>
      <c r="C31" s="5" t="s">
        <v>25</v>
      </c>
      <c r="D31" s="5" t="s">
        <v>62</v>
      </c>
      <c r="E31" s="5" t="s">
        <v>63</v>
      </c>
      <c r="F31" s="5"/>
      <c r="G31" s="8">
        <v>4</v>
      </c>
      <c r="H31" s="9"/>
      <c r="I31" s="8" t="s">
        <v>19</v>
      </c>
      <c r="J31" s="7">
        <v>5</v>
      </c>
      <c r="K31" s="7"/>
      <c r="L31" s="7">
        <v>5</v>
      </c>
      <c r="M31" s="7">
        <v>100</v>
      </c>
      <c r="N31" s="10" t="str">
        <f t="shared" si="0"/>
        <v>участник</v>
      </c>
      <c r="O31" s="5" t="s">
        <v>59</v>
      </c>
      <c r="P31" s="5" t="s">
        <v>25</v>
      </c>
      <c r="Q31" s="3" t="s">
        <v>27</v>
      </c>
    </row>
    <row r="32" spans="1:17" x14ac:dyDescent="0.25">
      <c r="A32" s="3">
        <v>130</v>
      </c>
      <c r="B32" s="3" t="s">
        <v>16</v>
      </c>
      <c r="C32" s="5" t="s">
        <v>25</v>
      </c>
      <c r="D32" s="5" t="s">
        <v>57</v>
      </c>
      <c r="E32" s="5" t="s">
        <v>58</v>
      </c>
      <c r="F32" s="5"/>
      <c r="G32" s="8">
        <v>4</v>
      </c>
      <c r="H32" s="9"/>
      <c r="I32" s="8" t="s">
        <v>19</v>
      </c>
      <c r="J32" s="7">
        <v>0</v>
      </c>
      <c r="K32" s="7"/>
      <c r="L32" s="7">
        <v>0</v>
      </c>
      <c r="M32" s="7">
        <v>100</v>
      </c>
      <c r="N32" s="10" t="str">
        <f t="shared" si="0"/>
        <v>участник</v>
      </c>
      <c r="O32" s="5" t="s">
        <v>59</v>
      </c>
      <c r="P32" s="5" t="s">
        <v>25</v>
      </c>
      <c r="Q32" s="3" t="s">
        <v>27</v>
      </c>
    </row>
    <row r="33" spans="1:17" x14ac:dyDescent="0.25">
      <c r="A33" s="3">
        <v>131</v>
      </c>
      <c r="B33" s="3" t="s">
        <v>16</v>
      </c>
      <c r="C33" s="5" t="s">
        <v>25</v>
      </c>
      <c r="D33" s="5" t="s">
        <v>60</v>
      </c>
      <c r="E33" s="5" t="s">
        <v>61</v>
      </c>
      <c r="F33" s="5"/>
      <c r="G33" s="8">
        <v>4</v>
      </c>
      <c r="H33" s="9"/>
      <c r="I33" s="8" t="s">
        <v>19</v>
      </c>
      <c r="J33" s="7">
        <v>0</v>
      </c>
      <c r="K33" s="7"/>
      <c r="L33" s="7">
        <v>0</v>
      </c>
      <c r="M33" s="7">
        <v>100</v>
      </c>
      <c r="N33" s="10" t="str">
        <f t="shared" si="0"/>
        <v>участник</v>
      </c>
      <c r="O33" s="5" t="s">
        <v>59</v>
      </c>
      <c r="P33" s="5" t="s">
        <v>25</v>
      </c>
      <c r="Q33" s="3" t="s">
        <v>27</v>
      </c>
    </row>
    <row r="34" spans="1:17" x14ac:dyDescent="0.25">
      <c r="A34" s="3">
        <v>37</v>
      </c>
      <c r="B34" s="3" t="s">
        <v>16</v>
      </c>
      <c r="C34" s="4" t="str">
        <f>[1]Лист1!C18</f>
        <v>МБОУ "СОШ №1"</v>
      </c>
      <c r="D34" s="4" t="str">
        <f>[1]Лист1!D18</f>
        <v>Каюмова</v>
      </c>
      <c r="E34" s="4" t="str">
        <f>[1]Лист1!E18</f>
        <v>Алия</v>
      </c>
      <c r="F34" s="4"/>
      <c r="G34" s="8">
        <v>5</v>
      </c>
      <c r="H34" s="9"/>
      <c r="I34" s="8" t="str">
        <f>[1]Лист1!I18</f>
        <v>ж</v>
      </c>
      <c r="J34" s="7">
        <v>35</v>
      </c>
      <c r="K34" s="7"/>
      <c r="L34" s="7">
        <v>35</v>
      </c>
      <c r="M34" s="7">
        <v>100</v>
      </c>
      <c r="N34" s="10" t="s">
        <v>171</v>
      </c>
      <c r="O34" s="4" t="str">
        <f>[1]Лист1!O18</f>
        <v>Мухаметдинова А.М.</v>
      </c>
      <c r="P34" s="4" t="str">
        <f>[1]Лист1!P18</f>
        <v>МБОУ "СОШ №1"</v>
      </c>
      <c r="Q34" s="3" t="s">
        <v>27</v>
      </c>
    </row>
    <row r="35" spans="1:17" x14ac:dyDescent="0.25">
      <c r="A35" s="3">
        <v>34</v>
      </c>
      <c r="B35" s="3" t="s">
        <v>16</v>
      </c>
      <c r="C35" s="4" t="str">
        <f>[1]Лист1!C15</f>
        <v>МБОУ "СОШ №1"</v>
      </c>
      <c r="D35" s="4" t="str">
        <f>[1]Лист1!D15</f>
        <v>Хасанов</v>
      </c>
      <c r="E35" s="4" t="str">
        <f>[1]Лист1!E15</f>
        <v>Никита</v>
      </c>
      <c r="F35" s="4"/>
      <c r="G35" s="8">
        <v>5</v>
      </c>
      <c r="H35" s="9"/>
      <c r="I35" s="8" t="str">
        <f>[1]Лист1!I15</f>
        <v>м</v>
      </c>
      <c r="J35" s="7">
        <v>30</v>
      </c>
      <c r="K35" s="7"/>
      <c r="L35" s="7">
        <v>30</v>
      </c>
      <c r="M35" s="7">
        <v>100</v>
      </c>
      <c r="N35" s="10" t="s">
        <v>171</v>
      </c>
      <c r="O35" s="4" t="str">
        <f>[1]Лист1!O15</f>
        <v>Денисова О.Н.</v>
      </c>
      <c r="P35" s="5" t="str">
        <f>[1]Лист1!P15</f>
        <v>МБОУ "СОШ №1"</v>
      </c>
      <c r="Q35" s="3" t="s">
        <v>27</v>
      </c>
    </row>
    <row r="36" spans="1:17" x14ac:dyDescent="0.25">
      <c r="A36" s="3"/>
      <c r="B36" s="3" t="s">
        <v>16</v>
      </c>
      <c r="C36" s="5" t="s">
        <v>87</v>
      </c>
      <c r="D36" s="5" t="s">
        <v>109</v>
      </c>
      <c r="E36" s="5" t="s">
        <v>110</v>
      </c>
      <c r="F36" s="5"/>
      <c r="G36" s="8">
        <v>5</v>
      </c>
      <c r="H36" s="9"/>
      <c r="I36" s="8" t="s">
        <v>17</v>
      </c>
      <c r="J36" s="7">
        <v>30</v>
      </c>
      <c r="K36" s="7"/>
      <c r="L36" s="7">
        <v>30</v>
      </c>
      <c r="M36" s="7">
        <v>100</v>
      </c>
      <c r="N36" s="10" t="s">
        <v>171</v>
      </c>
      <c r="O36" s="5" t="s">
        <v>102</v>
      </c>
      <c r="P36" s="5" t="s">
        <v>87</v>
      </c>
      <c r="Q36" s="3" t="s">
        <v>27</v>
      </c>
    </row>
    <row r="37" spans="1:17" x14ac:dyDescent="0.25">
      <c r="A37" s="3">
        <v>27</v>
      </c>
      <c r="B37" s="3" t="s">
        <v>16</v>
      </c>
      <c r="C37" s="3" t="str">
        <f>[2]Лист1!C4</f>
        <v>МБОУ "Гимназия №1"</v>
      </c>
      <c r="D37" s="5" t="str">
        <f>[2]Лист1!D4</f>
        <v>Кузнецова</v>
      </c>
      <c r="E37" s="5" t="str">
        <f>[2]Лист1!E4</f>
        <v>Полина</v>
      </c>
      <c r="F37" s="5"/>
      <c r="G37" s="8">
        <f>[2]Лист1!G4</f>
        <v>5</v>
      </c>
      <c r="H37" s="9"/>
      <c r="I37" s="8" t="str">
        <f>[2]Лист1!I4</f>
        <v>ж.</v>
      </c>
      <c r="J37" s="7">
        <v>25</v>
      </c>
      <c r="K37" s="7"/>
      <c r="L37" s="7">
        <v>25</v>
      </c>
      <c r="M37" s="7">
        <v>100</v>
      </c>
      <c r="N37" s="10" t="s">
        <v>171</v>
      </c>
      <c r="O37" s="3" t="str">
        <f>[2]Лист1!O4</f>
        <v>Мингулова А.А.</v>
      </c>
      <c r="P37" s="3" t="str">
        <f>$C$9</f>
        <v>МБОУ "СОШ №1"</v>
      </c>
      <c r="Q37" s="3" t="s">
        <v>27</v>
      </c>
    </row>
    <row r="38" spans="1:17" x14ac:dyDescent="0.25">
      <c r="A38" s="3">
        <v>30</v>
      </c>
      <c r="B38" s="3" t="s">
        <v>16</v>
      </c>
      <c r="C38" s="6" t="str">
        <f>[1]Лист1!C11</f>
        <v>МБОУ "СОШ №1"</v>
      </c>
      <c r="D38" s="6" t="str">
        <f>[1]Лист1!D11</f>
        <v xml:space="preserve">Шишкина </v>
      </c>
      <c r="E38" s="6" t="str">
        <f>[1]Лист1!E11</f>
        <v>Евгения</v>
      </c>
      <c r="F38" s="6"/>
      <c r="G38" s="8">
        <v>5</v>
      </c>
      <c r="H38" s="9"/>
      <c r="I38" s="9" t="str">
        <f>[1]Лист1!I11</f>
        <v>ж</v>
      </c>
      <c r="J38" s="7">
        <v>25</v>
      </c>
      <c r="K38" s="7"/>
      <c r="L38" s="7">
        <v>25</v>
      </c>
      <c r="M38" s="7">
        <v>100</v>
      </c>
      <c r="N38" s="10" t="s">
        <v>171</v>
      </c>
      <c r="O38" s="6" t="str">
        <f>[1]Лист1!O11</f>
        <v>Шаяхметова А.А.</v>
      </c>
      <c r="P38" s="6" t="str">
        <f>[1]Лист1!P11</f>
        <v>МБОУ "СОШ №1"</v>
      </c>
      <c r="Q38" s="3" t="s">
        <v>27</v>
      </c>
    </row>
    <row r="39" spans="1:17" x14ac:dyDescent="0.25">
      <c r="A39" s="3">
        <v>32</v>
      </c>
      <c r="B39" s="3" t="s">
        <v>16</v>
      </c>
      <c r="C39" s="5" t="str">
        <f>[1]Лист1!C13</f>
        <v>МБОУ "СОШ №1"</v>
      </c>
      <c r="D39" s="5" t="str">
        <f>[1]Лист1!D13</f>
        <v>Кашипов</v>
      </c>
      <c r="E39" s="5" t="str">
        <f>[1]Лист1!E13</f>
        <v>Ислам</v>
      </c>
      <c r="F39" s="5"/>
      <c r="G39" s="8">
        <v>5</v>
      </c>
      <c r="H39" s="9"/>
      <c r="I39" s="8" t="str">
        <f>[1]Лист1!I13</f>
        <v>м</v>
      </c>
      <c r="J39" s="7">
        <v>25</v>
      </c>
      <c r="K39" s="7"/>
      <c r="L39" s="7">
        <v>25</v>
      </c>
      <c r="M39" s="7">
        <v>100</v>
      </c>
      <c r="N39" s="10" t="s">
        <v>171</v>
      </c>
      <c r="O39" s="5" t="str">
        <f>[1]Лист1!O13</f>
        <v>Денисова О.Н.</v>
      </c>
      <c r="P39" s="5" t="str">
        <f>[1]Лист1!P13</f>
        <v>МБОУ "СОШ №1"</v>
      </c>
      <c r="Q39" s="3" t="s">
        <v>27</v>
      </c>
    </row>
    <row r="40" spans="1:17" x14ac:dyDescent="0.25">
      <c r="A40" s="3">
        <v>26</v>
      </c>
      <c r="B40" s="3" t="s">
        <v>16</v>
      </c>
      <c r="C40" s="3" t="str">
        <f>[2]Лист1!C3</f>
        <v>МБОУ "Гимназия №1"</v>
      </c>
      <c r="D40" s="5" t="str">
        <f>[2]Лист1!D3</f>
        <v>Мансуров</v>
      </c>
      <c r="E40" s="5" t="str">
        <f>[2]Лист1!E3</f>
        <v>Марат</v>
      </c>
      <c r="F40" s="5"/>
      <c r="G40" s="8">
        <f>[2]Лист1!G3</f>
        <v>5</v>
      </c>
      <c r="H40" s="9"/>
      <c r="I40" s="8" t="str">
        <f>[2]Лист1!I3</f>
        <v>м.</v>
      </c>
      <c r="J40" s="7">
        <v>20</v>
      </c>
      <c r="K40" s="7"/>
      <c r="L40" s="7">
        <v>20</v>
      </c>
      <c r="M40" s="7">
        <v>100</v>
      </c>
      <c r="N40" s="10" t="str">
        <f t="shared" si="0"/>
        <v>участник</v>
      </c>
      <c r="O40" s="3" t="str">
        <f>[2]Лист1!O3</f>
        <v>Мингулова А.А.</v>
      </c>
      <c r="P40" s="3" t="str">
        <f>$C$9</f>
        <v>МБОУ "СОШ №1"</v>
      </c>
      <c r="Q40" s="3" t="s">
        <v>27</v>
      </c>
    </row>
    <row r="41" spans="1:17" x14ac:dyDescent="0.25">
      <c r="A41" s="3">
        <v>28</v>
      </c>
      <c r="B41" s="3" t="s">
        <v>16</v>
      </c>
      <c r="C41" s="3" t="str">
        <f>[2]Лист1!C5</f>
        <v>МБОУ "Гимназия №1"</v>
      </c>
      <c r="D41" s="5" t="str">
        <f>[2]Лист1!D5</f>
        <v>Ткачева</v>
      </c>
      <c r="E41" s="5" t="str">
        <f>[2]Лист1!E5</f>
        <v>Маргарита</v>
      </c>
      <c r="F41" s="5"/>
      <c r="G41" s="8">
        <f>[2]Лист1!G5</f>
        <v>5</v>
      </c>
      <c r="H41" s="9"/>
      <c r="I41" s="8" t="str">
        <f>[2]Лист1!I5</f>
        <v>ж.</v>
      </c>
      <c r="J41" s="7">
        <v>20</v>
      </c>
      <c r="K41" s="7"/>
      <c r="L41" s="7">
        <v>20</v>
      </c>
      <c r="M41" s="7">
        <v>100</v>
      </c>
      <c r="N41" s="10" t="str">
        <f t="shared" si="0"/>
        <v>участник</v>
      </c>
      <c r="O41" s="3" t="str">
        <f>[2]Лист1!O5</f>
        <v>Мингулова А.А.</v>
      </c>
      <c r="P41" s="3" t="str">
        <f>$C$9</f>
        <v>МБОУ "СОШ №1"</v>
      </c>
      <c r="Q41" s="3" t="s">
        <v>27</v>
      </c>
    </row>
    <row r="42" spans="1:17" x14ac:dyDescent="0.25">
      <c r="A42" s="3">
        <v>35</v>
      </c>
      <c r="B42" s="3" t="s">
        <v>16</v>
      </c>
      <c r="C42" s="5" t="str">
        <f>[1]Лист1!C16</f>
        <v>МБОУ "СОШ №1"</v>
      </c>
      <c r="D42" s="4" t="str">
        <f>[1]Лист1!D16</f>
        <v>Хорьков</v>
      </c>
      <c r="E42" s="4" t="str">
        <f>[1]Лист1!E16</f>
        <v>Тимур</v>
      </c>
      <c r="F42" s="4"/>
      <c r="G42" s="8">
        <v>5</v>
      </c>
      <c r="H42" s="9"/>
      <c r="I42" s="8" t="str">
        <f>[1]Лист1!I16</f>
        <v>м</v>
      </c>
      <c r="J42" s="7">
        <v>20</v>
      </c>
      <c r="K42" s="7"/>
      <c r="L42" s="7">
        <v>20</v>
      </c>
      <c r="M42" s="7">
        <v>100</v>
      </c>
      <c r="N42" s="10" t="str">
        <f t="shared" si="0"/>
        <v>участник</v>
      </c>
      <c r="O42" s="4" t="str">
        <f>[1]Лист1!O16</f>
        <v>Денисова О.Н.</v>
      </c>
      <c r="P42" s="5" t="str">
        <f>[1]Лист1!P16</f>
        <v>МБОУ "СОШ №1"</v>
      </c>
      <c r="Q42" s="3" t="s">
        <v>27</v>
      </c>
    </row>
    <row r="43" spans="1:17" x14ac:dyDescent="0.25">
      <c r="A43" s="3">
        <v>39</v>
      </c>
      <c r="B43" s="3" t="s">
        <v>16</v>
      </c>
      <c r="C43" s="4" t="s">
        <v>21</v>
      </c>
      <c r="D43" s="4" t="str">
        <f>[3]Лист3!D7</f>
        <v>Есалова</v>
      </c>
      <c r="E43" s="4" t="str">
        <f>[3]Лист3!E7</f>
        <v>Евгения</v>
      </c>
      <c r="F43" s="4"/>
      <c r="G43" s="8">
        <f>[3]Лист3!G7</f>
        <v>5</v>
      </c>
      <c r="H43" s="9"/>
      <c r="I43" s="8" t="s">
        <v>19</v>
      </c>
      <c r="J43" s="7">
        <v>20</v>
      </c>
      <c r="K43" s="7"/>
      <c r="L43" s="7">
        <v>20</v>
      </c>
      <c r="M43" s="7">
        <v>100</v>
      </c>
      <c r="N43" s="10" t="str">
        <f t="shared" si="0"/>
        <v>участник</v>
      </c>
      <c r="O43" s="4" t="str">
        <f>[3]Лист3!O7</f>
        <v>Красильникова И.С.</v>
      </c>
      <c r="P43" s="4" t="s">
        <v>21</v>
      </c>
      <c r="Q43" s="3" t="s">
        <v>27</v>
      </c>
    </row>
    <row r="44" spans="1:17" x14ac:dyDescent="0.25">
      <c r="A44" s="3">
        <v>44</v>
      </c>
      <c r="B44" s="3" t="s">
        <v>16</v>
      </c>
      <c r="C44" s="4" t="s">
        <v>23</v>
      </c>
      <c r="D44" s="5" t="str">
        <f>[4]Лист1!D11</f>
        <v xml:space="preserve">Гайфуллина </v>
      </c>
      <c r="E44" s="5" t="str">
        <f>[4]Лист1!E11</f>
        <v>Камилла</v>
      </c>
      <c r="F44" s="5"/>
      <c r="G44" s="8">
        <v>5</v>
      </c>
      <c r="H44" s="9"/>
      <c r="I44" s="8" t="s">
        <v>19</v>
      </c>
      <c r="J44" s="7">
        <v>20</v>
      </c>
      <c r="K44" s="7"/>
      <c r="L44" s="7">
        <v>20</v>
      </c>
      <c r="M44" s="7">
        <v>100</v>
      </c>
      <c r="N44" s="10" t="str">
        <f t="shared" si="0"/>
        <v>участник</v>
      </c>
      <c r="O44" s="5" t="str">
        <f>[4]Лист1!O11</f>
        <v>Кочергина О.Ю.</v>
      </c>
      <c r="P44" s="4" t="s">
        <v>23</v>
      </c>
      <c r="Q44" s="3" t="s">
        <v>27</v>
      </c>
    </row>
    <row r="45" spans="1:17" x14ac:dyDescent="0.25">
      <c r="A45" s="3">
        <v>46</v>
      </c>
      <c r="B45" s="3" t="s">
        <v>16</v>
      </c>
      <c r="C45" s="4" t="str">
        <f>[5]Лист1!C2</f>
        <v>МБОУ "Тихоновская СОШ"</v>
      </c>
      <c r="D45" s="4" t="str">
        <f>[5]Лист1!D2</f>
        <v>Рэйс</v>
      </c>
      <c r="E45" s="4" t="str">
        <f>[5]Лист1!E2</f>
        <v>Роберт Давид</v>
      </c>
      <c r="F45" s="4"/>
      <c r="G45" s="8">
        <f>[5]Лист1!G2</f>
        <v>5</v>
      </c>
      <c r="H45" s="9"/>
      <c r="I45" s="8" t="s">
        <v>17</v>
      </c>
      <c r="J45" s="7">
        <v>20</v>
      </c>
      <c r="K45" s="7"/>
      <c r="L45" s="7">
        <v>20</v>
      </c>
      <c r="M45" s="7">
        <v>100</v>
      </c>
      <c r="N45" s="10" t="str">
        <f t="shared" si="0"/>
        <v>участник</v>
      </c>
      <c r="O45" s="4" t="str">
        <f>[5]Лист1!O2</f>
        <v>Стрелков В.Н.</v>
      </c>
      <c r="P45" s="4" t="str">
        <f>[5]Лист1!P2</f>
        <v>МБОУ "Тихоновская СОШ"</v>
      </c>
      <c r="Q45" s="3" t="s">
        <v>27</v>
      </c>
    </row>
    <row r="46" spans="1:17" x14ac:dyDescent="0.25">
      <c r="A46" s="3"/>
      <c r="B46" s="3" t="s">
        <v>16</v>
      </c>
      <c r="C46" s="5" t="s">
        <v>23</v>
      </c>
      <c r="D46" s="5" t="s">
        <v>105</v>
      </c>
      <c r="E46" s="5" t="s">
        <v>106</v>
      </c>
      <c r="F46" s="5"/>
      <c r="G46" s="8">
        <v>5</v>
      </c>
      <c r="H46" s="9"/>
      <c r="I46" s="8" t="s">
        <v>19</v>
      </c>
      <c r="J46" s="7">
        <v>20</v>
      </c>
      <c r="K46" s="7"/>
      <c r="L46" s="7">
        <v>20</v>
      </c>
      <c r="M46" s="7">
        <v>100</v>
      </c>
      <c r="N46" s="10" t="str">
        <f t="shared" si="0"/>
        <v>участник</v>
      </c>
      <c r="O46" s="5" t="s">
        <v>104</v>
      </c>
      <c r="P46" s="5" t="s">
        <v>23</v>
      </c>
      <c r="Q46" s="3" t="s">
        <v>27</v>
      </c>
    </row>
    <row r="47" spans="1:17" x14ac:dyDescent="0.25">
      <c r="A47" s="3"/>
      <c r="B47" s="3" t="s">
        <v>16</v>
      </c>
      <c r="C47" s="5" t="s">
        <v>87</v>
      </c>
      <c r="D47" s="5" t="s">
        <v>107</v>
      </c>
      <c r="E47" s="5" t="s">
        <v>108</v>
      </c>
      <c r="F47" s="5"/>
      <c r="G47" s="8">
        <v>5</v>
      </c>
      <c r="H47" s="9"/>
      <c r="I47" s="8" t="s">
        <v>17</v>
      </c>
      <c r="J47" s="7">
        <v>20</v>
      </c>
      <c r="K47" s="7"/>
      <c r="L47" s="7">
        <v>20</v>
      </c>
      <c r="M47" s="7">
        <v>100</v>
      </c>
      <c r="N47" s="10" t="str">
        <f t="shared" si="0"/>
        <v>участник</v>
      </c>
      <c r="O47" s="5" t="s">
        <v>102</v>
      </c>
      <c r="P47" s="5" t="s">
        <v>87</v>
      </c>
      <c r="Q47" s="3" t="s">
        <v>27</v>
      </c>
    </row>
    <row r="48" spans="1:17" x14ac:dyDescent="0.25">
      <c r="A48" s="3">
        <v>40</v>
      </c>
      <c r="B48" s="3" t="s">
        <v>16</v>
      </c>
      <c r="C48" s="4" t="s">
        <v>21</v>
      </c>
      <c r="D48" s="4" t="str">
        <f>[3]Лист3!D8</f>
        <v>Иванов</v>
      </c>
      <c r="E48" s="4" t="str">
        <f>[3]Лист3!E8</f>
        <v>Даниил</v>
      </c>
      <c r="F48" s="4"/>
      <c r="G48" s="8">
        <f>[3]Лист3!G8</f>
        <v>5</v>
      </c>
      <c r="H48" s="9"/>
      <c r="I48" s="8" t="s">
        <v>17</v>
      </c>
      <c r="J48" s="7">
        <v>15</v>
      </c>
      <c r="K48" s="7"/>
      <c r="L48" s="7">
        <v>15</v>
      </c>
      <c r="M48" s="7">
        <v>100</v>
      </c>
      <c r="N48" s="10" t="str">
        <f t="shared" si="0"/>
        <v>участник</v>
      </c>
      <c r="O48" s="4" t="str">
        <f>[3]Лист3!O8</f>
        <v>Красильникова И.С.</v>
      </c>
      <c r="P48" s="4" t="s">
        <v>21</v>
      </c>
      <c r="Q48" s="3" t="s">
        <v>27</v>
      </c>
    </row>
    <row r="49" spans="1:17" x14ac:dyDescent="0.25">
      <c r="A49" s="3">
        <v>33</v>
      </c>
      <c r="B49" s="3" t="s">
        <v>16</v>
      </c>
      <c r="C49" s="5" t="str">
        <f>[1]Лист1!C14</f>
        <v>МБОУ "СОШ №1"</v>
      </c>
      <c r="D49" s="5" t="str">
        <f>[1]Лист1!D14</f>
        <v>Чеботарева</v>
      </c>
      <c r="E49" s="5" t="str">
        <f>[1]Лист1!E14</f>
        <v>Вктория</v>
      </c>
      <c r="F49" s="5"/>
      <c r="G49" s="8">
        <v>5</v>
      </c>
      <c r="H49" s="9"/>
      <c r="I49" s="8" t="str">
        <f>[1]Лист1!I14</f>
        <v>ж</v>
      </c>
      <c r="J49" s="7">
        <v>10</v>
      </c>
      <c r="K49" s="7"/>
      <c r="L49" s="7">
        <v>10</v>
      </c>
      <c r="M49" s="7">
        <v>100</v>
      </c>
      <c r="N49" s="10" t="str">
        <f t="shared" si="0"/>
        <v>участник</v>
      </c>
      <c r="O49" s="5" t="str">
        <f>[1]Лист1!O14</f>
        <v>Денисова О.Н.</v>
      </c>
      <c r="P49" s="5" t="str">
        <f>[1]Лист1!P14</f>
        <v>МБОУ "СОШ №1"</v>
      </c>
      <c r="Q49" s="3" t="s">
        <v>27</v>
      </c>
    </row>
    <row r="50" spans="1:17" x14ac:dyDescent="0.25">
      <c r="A50" s="3">
        <v>36</v>
      </c>
      <c r="B50" s="3" t="s">
        <v>16</v>
      </c>
      <c r="C50" s="5" t="str">
        <f>[1]Лист1!C17</f>
        <v>МБОУ "СОШ №1"</v>
      </c>
      <c r="D50" s="5" t="str">
        <f>[1]Лист1!D17</f>
        <v xml:space="preserve">Мартынова </v>
      </c>
      <c r="E50" s="5" t="str">
        <f>[1]Лист1!E17</f>
        <v>Алёна</v>
      </c>
      <c r="F50" s="5"/>
      <c r="G50" s="8">
        <v>5</v>
      </c>
      <c r="H50" s="9"/>
      <c r="I50" s="8" t="str">
        <f>[1]Лист1!I17</f>
        <v>ж</v>
      </c>
      <c r="J50" s="7">
        <v>10</v>
      </c>
      <c r="K50" s="7"/>
      <c r="L50" s="7">
        <v>10</v>
      </c>
      <c r="M50" s="7">
        <v>100</v>
      </c>
      <c r="N50" s="10" t="str">
        <f t="shared" si="0"/>
        <v>участник</v>
      </c>
      <c r="O50" s="5" t="str">
        <f>[1]Лист1!O17</f>
        <v>Денисова О.Н.</v>
      </c>
      <c r="P50" s="5" t="str">
        <f>[1]Лист1!P17</f>
        <v>МБОУ "СОШ №1"</v>
      </c>
      <c r="Q50" s="3" t="s">
        <v>27</v>
      </c>
    </row>
    <row r="51" spans="1:17" x14ac:dyDescent="0.25">
      <c r="A51" s="3">
        <v>38</v>
      </c>
      <c r="B51" s="3" t="s">
        <v>16</v>
      </c>
      <c r="C51" s="4" t="s">
        <v>25</v>
      </c>
      <c r="D51" s="4" t="str">
        <f>[6]Лист1!D4</f>
        <v xml:space="preserve">Кормильцева </v>
      </c>
      <c r="E51" s="4" t="str">
        <f>[6]Лист1!E4</f>
        <v>Полина</v>
      </c>
      <c r="F51" s="4"/>
      <c r="G51" s="8">
        <v>5</v>
      </c>
      <c r="H51" s="9"/>
      <c r="I51" s="8" t="s">
        <v>19</v>
      </c>
      <c r="J51" s="7">
        <v>10</v>
      </c>
      <c r="K51" s="7"/>
      <c r="L51" s="7">
        <v>10</v>
      </c>
      <c r="M51" s="7">
        <v>100</v>
      </c>
      <c r="N51" s="10" t="str">
        <f t="shared" si="0"/>
        <v>участник</v>
      </c>
      <c r="O51" s="4" t="str">
        <f>[6]Лист1!O4</f>
        <v>Самуткин Э.В.</v>
      </c>
      <c r="P51" s="4" t="str">
        <f>[6]Лист1!P4</f>
        <v>МБОУ "СОШ №2"</v>
      </c>
      <c r="Q51" s="3" t="s">
        <v>27</v>
      </c>
    </row>
    <row r="52" spans="1:17" x14ac:dyDescent="0.25">
      <c r="A52" s="3">
        <v>41</v>
      </c>
      <c r="B52" s="3" t="s">
        <v>16</v>
      </c>
      <c r="C52" s="4" t="str">
        <f>$P$94</f>
        <v>МБОУ "СОШ №7"</v>
      </c>
      <c r="D52" s="5" t="str">
        <f>[4]Лист1!D8</f>
        <v xml:space="preserve">Акинин </v>
      </c>
      <c r="E52" s="5" t="str">
        <f>[4]Лист1!E8</f>
        <v xml:space="preserve">Илья </v>
      </c>
      <c r="F52" s="5"/>
      <c r="G52" s="8">
        <v>5</v>
      </c>
      <c r="H52" s="9"/>
      <c r="I52" s="8" t="s">
        <v>17</v>
      </c>
      <c r="J52" s="7">
        <v>10</v>
      </c>
      <c r="K52" s="7"/>
      <c r="L52" s="7">
        <v>10</v>
      </c>
      <c r="M52" s="7">
        <v>100</v>
      </c>
      <c r="N52" s="10" t="str">
        <f t="shared" si="0"/>
        <v>участник</v>
      </c>
      <c r="O52" s="5" t="str">
        <f>[4]Лист1!O8</f>
        <v>Канайкина Н.В.</v>
      </c>
      <c r="P52" s="4" t="s">
        <v>23</v>
      </c>
      <c r="Q52" s="3" t="s">
        <v>27</v>
      </c>
    </row>
    <row r="53" spans="1:17" x14ac:dyDescent="0.25">
      <c r="A53" s="3">
        <v>45</v>
      </c>
      <c r="B53" s="3" t="s">
        <v>16</v>
      </c>
      <c r="C53" s="4" t="str">
        <f>$P$94</f>
        <v>МБОУ "СОШ №7"</v>
      </c>
      <c r="D53" s="5" t="str">
        <f>[4]Лист1!D12</f>
        <v xml:space="preserve">Камашева </v>
      </c>
      <c r="E53" s="5" t="str">
        <f>[4]Лист1!E12</f>
        <v>Полина</v>
      </c>
      <c r="F53" s="5"/>
      <c r="G53" s="8">
        <v>5</v>
      </c>
      <c r="H53" s="9"/>
      <c r="I53" s="8" t="s">
        <v>19</v>
      </c>
      <c r="J53" s="7">
        <v>10</v>
      </c>
      <c r="K53" s="7"/>
      <c r="L53" s="7">
        <v>10</v>
      </c>
      <c r="M53" s="7">
        <v>100</v>
      </c>
      <c r="N53" s="10" t="str">
        <f t="shared" si="0"/>
        <v>участник</v>
      </c>
      <c r="O53" s="5" t="str">
        <f>[4]Лист1!O12</f>
        <v>Кочергина О.Ю.</v>
      </c>
      <c r="P53" s="4" t="s">
        <v>23</v>
      </c>
      <c r="Q53" s="3" t="s">
        <v>27</v>
      </c>
    </row>
    <row r="54" spans="1:17" x14ac:dyDescent="0.25">
      <c r="A54" s="3"/>
      <c r="B54" s="3" t="s">
        <v>16</v>
      </c>
      <c r="C54" s="5" t="s">
        <v>23</v>
      </c>
      <c r="D54" s="5" t="s">
        <v>101</v>
      </c>
      <c r="E54" s="5" t="s">
        <v>103</v>
      </c>
      <c r="F54" s="5"/>
      <c r="G54" s="7">
        <v>5</v>
      </c>
      <c r="H54" s="9"/>
      <c r="I54" s="8" t="s">
        <v>17</v>
      </c>
      <c r="J54" s="7">
        <v>10</v>
      </c>
      <c r="K54" s="7"/>
      <c r="L54" s="7">
        <v>10</v>
      </c>
      <c r="M54" s="7">
        <v>100</v>
      </c>
      <c r="N54" s="10" t="str">
        <f t="shared" si="0"/>
        <v>участник</v>
      </c>
      <c r="O54" s="5" t="s">
        <v>104</v>
      </c>
      <c r="P54" s="5" t="s">
        <v>23</v>
      </c>
      <c r="Q54" s="3" t="s">
        <v>27</v>
      </c>
    </row>
    <row r="55" spans="1:17" x14ac:dyDescent="0.25">
      <c r="A55" s="3">
        <v>29</v>
      </c>
      <c r="B55" s="3" t="s">
        <v>16</v>
      </c>
      <c r="C55" s="4" t="s">
        <v>18</v>
      </c>
      <c r="D55" s="4" t="str">
        <f>[7]Лист1!D6</f>
        <v>Валеева</v>
      </c>
      <c r="E55" s="4" t="str">
        <f>[7]Лист1!E6</f>
        <v>Самира</v>
      </c>
      <c r="F55" s="4"/>
      <c r="G55" s="8">
        <f>[7]Лист1!G6</f>
        <v>5</v>
      </c>
      <c r="H55" s="9"/>
      <c r="I55" s="8" t="s">
        <v>19</v>
      </c>
      <c r="J55" s="7">
        <v>5</v>
      </c>
      <c r="K55" s="7"/>
      <c r="L55" s="7">
        <v>5</v>
      </c>
      <c r="M55" s="7">
        <v>100</v>
      </c>
      <c r="N55" s="10" t="str">
        <f t="shared" si="0"/>
        <v>участник</v>
      </c>
      <c r="O55" s="4" t="s">
        <v>40</v>
      </c>
      <c r="P55" s="5" t="s">
        <v>18</v>
      </c>
      <c r="Q55" s="3" t="s">
        <v>27</v>
      </c>
    </row>
    <row r="56" spans="1:17" x14ac:dyDescent="0.25">
      <c r="A56" s="3">
        <v>31</v>
      </c>
      <c r="B56" s="3" t="s">
        <v>16</v>
      </c>
      <c r="C56" s="6" t="str">
        <f>[1]Лист1!C12</f>
        <v>МБОУ "СОШ №1"</v>
      </c>
      <c r="D56" s="6" t="str">
        <f>[1]Лист1!D12</f>
        <v>Филиппова</v>
      </c>
      <c r="E56" s="6" t="str">
        <f>[1]Лист1!E12</f>
        <v>Ирина</v>
      </c>
      <c r="F56" s="6"/>
      <c r="G56" s="8">
        <v>5</v>
      </c>
      <c r="H56" s="9"/>
      <c r="I56" s="9" t="str">
        <f>[1]Лист1!I12</f>
        <v>ж</v>
      </c>
      <c r="J56" s="7">
        <v>5</v>
      </c>
      <c r="K56" s="7"/>
      <c r="L56" s="7">
        <v>5</v>
      </c>
      <c r="M56" s="7">
        <v>100</v>
      </c>
      <c r="N56" s="10" t="str">
        <f t="shared" si="0"/>
        <v>участник</v>
      </c>
      <c r="O56" s="6" t="str">
        <f>[1]Лист1!O12</f>
        <v>Денисова О.Н.</v>
      </c>
      <c r="P56" s="6" t="str">
        <f>[1]Лист1!P12</f>
        <v>МБОУ "СОШ №1"</v>
      </c>
      <c r="Q56" s="3" t="s">
        <v>27</v>
      </c>
    </row>
    <row r="57" spans="1:17" x14ac:dyDescent="0.25">
      <c r="A57" s="3"/>
      <c r="B57" s="3" t="s">
        <v>16</v>
      </c>
      <c r="C57" s="5" t="s">
        <v>87</v>
      </c>
      <c r="D57" s="5" t="s">
        <v>100</v>
      </c>
      <c r="E57" s="5" t="s">
        <v>95</v>
      </c>
      <c r="F57" s="5"/>
      <c r="G57" s="8">
        <v>5</v>
      </c>
      <c r="H57" s="9"/>
      <c r="I57" s="8" t="s">
        <v>17</v>
      </c>
      <c r="J57" s="7">
        <v>5</v>
      </c>
      <c r="K57" s="7"/>
      <c r="L57" s="7">
        <v>5</v>
      </c>
      <c r="M57" s="7">
        <v>100</v>
      </c>
      <c r="N57" s="10" t="str">
        <f t="shared" si="0"/>
        <v>участник</v>
      </c>
      <c r="O57" s="5" t="s">
        <v>102</v>
      </c>
      <c r="P57" s="5" t="s">
        <v>87</v>
      </c>
      <c r="Q57" s="3" t="s">
        <v>27</v>
      </c>
    </row>
    <row r="58" spans="1:17" x14ac:dyDescent="0.25">
      <c r="A58" s="3">
        <v>56</v>
      </c>
      <c r="B58" s="3" t="s">
        <v>16</v>
      </c>
      <c r="C58" s="4" t="str">
        <f>[1]Лист1!C19</f>
        <v>МБОУ "СОШ №1"</v>
      </c>
      <c r="D58" s="4" t="str">
        <f>[1]Лист1!D19</f>
        <v>Ерохина</v>
      </c>
      <c r="E58" s="4" t="str">
        <f>[1]Лист1!E19</f>
        <v>Юлия</v>
      </c>
      <c r="F58" s="4"/>
      <c r="G58" s="8">
        <v>6</v>
      </c>
      <c r="H58" s="9"/>
      <c r="I58" s="8" t="str">
        <f>[1]Лист1!I19</f>
        <v>ж</v>
      </c>
      <c r="J58" s="7">
        <v>58</v>
      </c>
      <c r="K58" s="7"/>
      <c r="L58" s="7">
        <v>58</v>
      </c>
      <c r="M58" s="7">
        <v>100</v>
      </c>
      <c r="N58" s="10" t="str">
        <f t="shared" si="0"/>
        <v>победитель</v>
      </c>
      <c r="O58" s="4" t="str">
        <f>[1]Лист1!O19</f>
        <v>Мифтахова Э.Р</v>
      </c>
      <c r="P58" s="4" t="str">
        <f>[1]Лист1!P19</f>
        <v>МБОУ "СОШ №1"</v>
      </c>
      <c r="Q58" s="3" t="s">
        <v>27</v>
      </c>
    </row>
    <row r="59" spans="1:17" x14ac:dyDescent="0.25">
      <c r="A59" s="3">
        <v>49</v>
      </c>
      <c r="B59" s="3" t="s">
        <v>16</v>
      </c>
      <c r="C59" s="3" t="str">
        <f>[2]Лист1!C6</f>
        <v>МБОУ "Гимназия №1"</v>
      </c>
      <c r="D59" s="5" t="str">
        <f>[2]Лист1!D6</f>
        <v>Яшин</v>
      </c>
      <c r="E59" s="5" t="str">
        <f>[2]Лист1!E6</f>
        <v>Эрик</v>
      </c>
      <c r="F59" s="5"/>
      <c r="G59" s="8">
        <f>[2]Лист1!G6</f>
        <v>6</v>
      </c>
      <c r="H59" s="9"/>
      <c r="I59" s="8" t="str">
        <f>[2]Лист1!I6</f>
        <v>м.</v>
      </c>
      <c r="J59" s="7">
        <v>55</v>
      </c>
      <c r="K59" s="7"/>
      <c r="L59" s="7">
        <v>55</v>
      </c>
      <c r="M59" s="7">
        <v>100</v>
      </c>
      <c r="N59" s="10" t="s">
        <v>170</v>
      </c>
      <c r="O59" s="3" t="str">
        <f>[2]Лист1!O6</f>
        <v>Ужусенис Л.А.</v>
      </c>
      <c r="P59" s="3" t="s">
        <v>114</v>
      </c>
      <c r="Q59" s="3" t="s">
        <v>27</v>
      </c>
    </row>
    <row r="60" spans="1:17" x14ac:dyDescent="0.25">
      <c r="A60" s="3">
        <v>50</v>
      </c>
      <c r="B60" s="3" t="s">
        <v>16</v>
      </c>
      <c r="C60" s="3" t="str">
        <f>[2]Лист1!C7</f>
        <v>МБОУ "Гимназия №1"</v>
      </c>
      <c r="D60" s="5" t="str">
        <f>[2]Лист1!D7</f>
        <v>Камалов</v>
      </c>
      <c r="E60" s="5" t="str">
        <f>[2]Лист1!E7</f>
        <v>Амир</v>
      </c>
      <c r="F60" s="5"/>
      <c r="G60" s="8">
        <f>[2]Лист1!G7</f>
        <v>6</v>
      </c>
      <c r="H60" s="9"/>
      <c r="I60" s="8" t="str">
        <f>[2]Лист1!I7</f>
        <v>м.</v>
      </c>
      <c r="J60" s="7">
        <v>40</v>
      </c>
      <c r="K60" s="7"/>
      <c r="L60" s="7">
        <v>40</v>
      </c>
      <c r="M60" s="7">
        <v>100</v>
      </c>
      <c r="N60" s="10" t="s">
        <v>171</v>
      </c>
      <c r="O60" s="3" t="str">
        <f>[2]Лист1!O7</f>
        <v>Мингулова А.А.</v>
      </c>
      <c r="P60" s="3" t="str">
        <f>$C$9</f>
        <v>МБОУ "СОШ №1"</v>
      </c>
      <c r="Q60" s="3" t="s">
        <v>27</v>
      </c>
    </row>
    <row r="61" spans="1:17" x14ac:dyDescent="0.25">
      <c r="A61" s="3">
        <v>59</v>
      </c>
      <c r="B61" s="3" t="s">
        <v>16</v>
      </c>
      <c r="C61" s="5" t="str">
        <f>[1]Лист1!C22</f>
        <v>МБОУ "СОШ №1"</v>
      </c>
      <c r="D61" s="5" t="str">
        <f>[1]Лист1!D22</f>
        <v>Тарасов</v>
      </c>
      <c r="E61" s="5" t="str">
        <f>[1]Лист1!E22</f>
        <v>Кирилл</v>
      </c>
      <c r="F61" s="5"/>
      <c r="G61" s="8">
        <v>6</v>
      </c>
      <c r="H61" s="9"/>
      <c r="I61" s="8" t="str">
        <f>[1]Лист1!I22</f>
        <v>м</v>
      </c>
      <c r="J61" s="7">
        <v>40</v>
      </c>
      <c r="K61" s="7"/>
      <c r="L61" s="7">
        <v>40</v>
      </c>
      <c r="M61" s="7">
        <v>100</v>
      </c>
      <c r="N61" s="10" t="s">
        <v>171</v>
      </c>
      <c r="O61" s="5" t="str">
        <f>[1]Лист1!O22</f>
        <v>Мифтахова Э.Р</v>
      </c>
      <c r="P61" s="5" t="str">
        <f>[1]Лист1!P22</f>
        <v>МБОУ "СОШ №1"</v>
      </c>
      <c r="Q61" s="3" t="s">
        <v>27</v>
      </c>
    </row>
    <row r="62" spans="1:17" x14ac:dyDescent="0.25">
      <c r="A62" s="3">
        <v>60</v>
      </c>
      <c r="B62" s="3" t="s">
        <v>16</v>
      </c>
      <c r="C62" s="5" t="str">
        <f>[1]Лист1!C23</f>
        <v>МБОУ "СОШ №1"</v>
      </c>
      <c r="D62" s="5" t="str">
        <f>[1]Лист1!D23</f>
        <v>Орлов</v>
      </c>
      <c r="E62" s="5" t="str">
        <f>[1]Лист1!E23</f>
        <v>Владик</v>
      </c>
      <c r="F62" s="5"/>
      <c r="G62" s="8">
        <v>6</v>
      </c>
      <c r="H62" s="9"/>
      <c r="I62" s="8" t="str">
        <f>[1]Лист1!I23</f>
        <v>м</v>
      </c>
      <c r="J62" s="7">
        <v>40</v>
      </c>
      <c r="K62" s="7"/>
      <c r="L62" s="7">
        <v>40</v>
      </c>
      <c r="M62" s="7">
        <v>100</v>
      </c>
      <c r="N62" s="10" t="s">
        <v>171</v>
      </c>
      <c r="O62" s="5" t="str">
        <f>[1]Лист1!O23</f>
        <v>Шаяхметова А.А</v>
      </c>
      <c r="P62" s="5" t="str">
        <f>[1]Лист1!P23</f>
        <v>МБОУ "СОШ №1"</v>
      </c>
      <c r="Q62" s="3" t="s">
        <v>27</v>
      </c>
    </row>
    <row r="63" spans="1:17" x14ac:dyDescent="0.25">
      <c r="A63" s="3">
        <v>136</v>
      </c>
      <c r="B63" s="3" t="s">
        <v>16</v>
      </c>
      <c r="C63" s="5" t="s">
        <v>68</v>
      </c>
      <c r="D63" s="5" t="s">
        <v>69</v>
      </c>
      <c r="E63" s="5" t="s">
        <v>70</v>
      </c>
      <c r="F63" s="5"/>
      <c r="G63" s="8">
        <v>6</v>
      </c>
      <c r="H63" s="9"/>
      <c r="I63" s="8" t="s">
        <v>19</v>
      </c>
      <c r="J63" s="7">
        <v>40</v>
      </c>
      <c r="K63" s="7"/>
      <c r="L63" s="7">
        <v>40</v>
      </c>
      <c r="M63" s="7">
        <v>100</v>
      </c>
      <c r="N63" s="10" t="s">
        <v>171</v>
      </c>
      <c r="O63" s="5" t="s">
        <v>71</v>
      </c>
      <c r="P63" s="5" t="s">
        <v>68</v>
      </c>
      <c r="Q63" s="3" t="s">
        <v>27</v>
      </c>
    </row>
    <row r="64" spans="1:17" x14ac:dyDescent="0.25">
      <c r="A64" s="3">
        <v>47</v>
      </c>
      <c r="B64" s="3" t="str">
        <f>[8]Лист1!B9</f>
        <v>Менделеевский</v>
      </c>
      <c r="C64" s="3" t="s">
        <v>28</v>
      </c>
      <c r="D64" s="3" t="str">
        <f>[9]Лист1!D4</f>
        <v xml:space="preserve">Сафина </v>
      </c>
      <c r="E64" s="3" t="str">
        <f>[9]Лист1!E4</f>
        <v>Рената</v>
      </c>
      <c r="F64" s="3"/>
      <c r="G64" s="8">
        <f>[9]Лист1!G4</f>
        <v>6</v>
      </c>
      <c r="H64" s="9"/>
      <c r="I64" s="8" t="s">
        <v>19</v>
      </c>
      <c r="J64" s="7">
        <v>35</v>
      </c>
      <c r="K64" s="7"/>
      <c r="L64" s="7">
        <v>35</v>
      </c>
      <c r="M64" s="7">
        <v>100</v>
      </c>
      <c r="N64" s="10" t="s">
        <v>171</v>
      </c>
      <c r="O64" s="3" t="s">
        <v>30</v>
      </c>
      <c r="P64" s="3" t="s">
        <v>29</v>
      </c>
      <c r="Q64" s="3" t="s">
        <v>27</v>
      </c>
    </row>
    <row r="65" spans="1:17" x14ac:dyDescent="0.25">
      <c r="A65" s="3">
        <v>54</v>
      </c>
      <c r="B65" s="3" t="s">
        <v>16</v>
      </c>
      <c r="C65" s="5" t="str">
        <f>[10]Лист1!C5</f>
        <v>МБОУ "Ильнетская СОШ имени Микая (Герасимова М.С.)"</v>
      </c>
      <c r="D65" s="5" t="str">
        <f>[10]Лист1!D5</f>
        <v>Васильева</v>
      </c>
      <c r="E65" s="5" t="str">
        <f>[10]Лист1!E5</f>
        <v>Дарья</v>
      </c>
      <c r="F65" s="5"/>
      <c r="G65" s="8">
        <f>[10]Лист1!G5</f>
        <v>6</v>
      </c>
      <c r="H65" s="9"/>
      <c r="I65" s="8" t="str">
        <f>[10]Лист1!I5</f>
        <v>ж</v>
      </c>
      <c r="J65" s="7">
        <v>35</v>
      </c>
      <c r="K65" s="7"/>
      <c r="L65" s="7">
        <v>35</v>
      </c>
      <c r="M65" s="7">
        <v>100</v>
      </c>
      <c r="N65" s="10" t="s">
        <v>171</v>
      </c>
      <c r="O65" s="5" t="str">
        <f>[10]Лист1!O5</f>
        <v>Вершинина Г.Р.</v>
      </c>
      <c r="P65" s="5" t="str">
        <f>[10]Лист1!P5</f>
        <v>МБОУ "Ильнетская СОШ имени Микая (Герасимова М.С.)"</v>
      </c>
      <c r="Q65" s="3" t="s">
        <v>27</v>
      </c>
    </row>
    <row r="66" spans="1:17" x14ac:dyDescent="0.25">
      <c r="A66" s="3"/>
      <c r="B66" s="3" t="s">
        <v>16</v>
      </c>
      <c r="C66" s="5" t="s">
        <v>87</v>
      </c>
      <c r="D66" s="5" t="s">
        <v>88</v>
      </c>
      <c r="E66" s="5" t="s">
        <v>89</v>
      </c>
      <c r="F66" s="5"/>
      <c r="G66" s="8">
        <v>6</v>
      </c>
      <c r="H66" s="9"/>
      <c r="I66" s="8" t="s">
        <v>17</v>
      </c>
      <c r="J66" s="7">
        <v>35</v>
      </c>
      <c r="K66" s="7"/>
      <c r="L66" s="7">
        <v>35</v>
      </c>
      <c r="M66" s="7">
        <v>100</v>
      </c>
      <c r="N66" s="10" t="s">
        <v>171</v>
      </c>
      <c r="O66" s="5" t="s">
        <v>90</v>
      </c>
      <c r="P66" s="5" t="s">
        <v>87</v>
      </c>
      <c r="Q66" s="3" t="s">
        <v>27</v>
      </c>
    </row>
    <row r="67" spans="1:17" x14ac:dyDescent="0.25">
      <c r="A67" s="3">
        <v>51</v>
      </c>
      <c r="B67" s="3" t="s">
        <v>16</v>
      </c>
      <c r="C67" s="3" t="str">
        <f>[2]Лист1!C8</f>
        <v>МБОУ "Гимназия №1"</v>
      </c>
      <c r="D67" s="5" t="str">
        <f>[2]Лист1!D8</f>
        <v>Шаяхметов</v>
      </c>
      <c r="E67" s="5" t="str">
        <f>[2]Лист1!E8</f>
        <v>Эмиль</v>
      </c>
      <c r="F67" s="5"/>
      <c r="G67" s="8">
        <f>[2]Лист1!G8</f>
        <v>6</v>
      </c>
      <c r="H67" s="9"/>
      <c r="I67" s="8" t="str">
        <f>[2]Лист1!I8</f>
        <v>м.</v>
      </c>
      <c r="J67" s="7">
        <v>20</v>
      </c>
      <c r="K67" s="7"/>
      <c r="L67" s="7">
        <v>20</v>
      </c>
      <c r="M67" s="7">
        <v>100</v>
      </c>
      <c r="N67" s="10" t="str">
        <f t="shared" si="0"/>
        <v>участник</v>
      </c>
      <c r="O67" s="3" t="str">
        <f>[2]Лист1!O8</f>
        <v>Мингулова А.А.</v>
      </c>
      <c r="P67" s="3" t="str">
        <f>$C$9</f>
        <v>МБОУ "СОШ №1"</v>
      </c>
      <c r="Q67" s="3" t="s">
        <v>27</v>
      </c>
    </row>
    <row r="68" spans="1:17" x14ac:dyDescent="0.25">
      <c r="A68" s="3">
        <v>57</v>
      </c>
      <c r="B68" s="3" t="s">
        <v>16</v>
      </c>
      <c r="C68" s="4" t="str">
        <f>[1]Лист1!C20</f>
        <v>МБОУ "СОШ №1"</v>
      </c>
      <c r="D68" s="4" t="str">
        <f>[1]Лист1!D20</f>
        <v>Никонова</v>
      </c>
      <c r="E68" s="4" t="str">
        <f>[1]Лист1!E20</f>
        <v>Лариса</v>
      </c>
      <c r="F68" s="4"/>
      <c r="G68" s="8">
        <v>6</v>
      </c>
      <c r="H68" s="9"/>
      <c r="I68" s="8" t="str">
        <f>[1]Лист1!I20</f>
        <v>ж</v>
      </c>
      <c r="J68" s="7">
        <v>20</v>
      </c>
      <c r="K68" s="7"/>
      <c r="L68" s="7">
        <v>20</v>
      </c>
      <c r="M68" s="7">
        <v>100</v>
      </c>
      <c r="N68" s="10" t="str">
        <f t="shared" ref="N68:N131" si="1">IF(L68&lt;(M68/4),"участник",IF(L68&lt;(M68/2),"призер","победитель"))</f>
        <v>участник</v>
      </c>
      <c r="O68" s="4" t="str">
        <f>[1]Лист1!O20</f>
        <v>Шаяхметова А.А.</v>
      </c>
      <c r="P68" s="4" t="str">
        <f>[1]Лист1!P20</f>
        <v>МБОУ "СОШ №1"</v>
      </c>
      <c r="Q68" s="3" t="s">
        <v>27</v>
      </c>
    </row>
    <row r="69" spans="1:17" x14ac:dyDescent="0.25">
      <c r="A69" s="3">
        <v>61</v>
      </c>
      <c r="B69" s="3" t="s">
        <v>16</v>
      </c>
      <c r="C69" s="4" t="str">
        <f>$P$94</f>
        <v>МБОУ "СОШ №7"</v>
      </c>
      <c r="D69" s="5" t="str">
        <f>[4]Лист1!D13</f>
        <v>Бусарев</v>
      </c>
      <c r="E69" s="5" t="str">
        <f>[4]Лист1!E13</f>
        <v>Николай</v>
      </c>
      <c r="F69" s="5"/>
      <c r="G69" s="8">
        <v>6</v>
      </c>
      <c r="H69" s="9"/>
      <c r="I69" s="8" t="s">
        <v>17</v>
      </c>
      <c r="J69" s="7">
        <v>20</v>
      </c>
      <c r="K69" s="7"/>
      <c r="L69" s="7">
        <v>20</v>
      </c>
      <c r="M69" s="7">
        <v>100</v>
      </c>
      <c r="N69" s="10" t="str">
        <f t="shared" si="1"/>
        <v>участник</v>
      </c>
      <c r="O69" s="5" t="str">
        <f>[4]Лист1!O13</f>
        <v>Канайкина Н.В.</v>
      </c>
      <c r="P69" s="4" t="s">
        <v>23</v>
      </c>
      <c r="Q69" s="3" t="s">
        <v>27</v>
      </c>
    </row>
    <row r="70" spans="1:17" x14ac:dyDescent="0.25">
      <c r="A70" s="3">
        <v>62</v>
      </c>
      <c r="B70" s="3" t="s">
        <v>16</v>
      </c>
      <c r="C70" s="4" t="s">
        <v>23</v>
      </c>
      <c r="D70" s="5" t="str">
        <f>[4]Лист1!D14</f>
        <v>Салихов</v>
      </c>
      <c r="E70" s="5" t="str">
        <f>[4]Лист1!E14</f>
        <v>Артур</v>
      </c>
      <c r="F70" s="5"/>
      <c r="G70" s="8">
        <v>6</v>
      </c>
      <c r="H70" s="9"/>
      <c r="I70" s="8" t="s">
        <v>17</v>
      </c>
      <c r="J70" s="7">
        <v>20</v>
      </c>
      <c r="K70" s="7"/>
      <c r="L70" s="7">
        <v>20</v>
      </c>
      <c r="M70" s="7">
        <v>100</v>
      </c>
      <c r="N70" s="10" t="str">
        <f t="shared" si="1"/>
        <v>участник</v>
      </c>
      <c r="O70" s="5" t="str">
        <f>[4]Лист1!O14</f>
        <v>Канайкина Н.В.</v>
      </c>
      <c r="P70" s="4" t="s">
        <v>23</v>
      </c>
      <c r="Q70" s="3" t="s">
        <v>27</v>
      </c>
    </row>
    <row r="71" spans="1:17" x14ac:dyDescent="0.25">
      <c r="A71" s="3"/>
      <c r="B71" s="3" t="s">
        <v>16</v>
      </c>
      <c r="C71" s="5" t="s">
        <v>25</v>
      </c>
      <c r="D71" s="5" t="s">
        <v>91</v>
      </c>
      <c r="E71" s="5" t="s">
        <v>92</v>
      </c>
      <c r="F71" s="5"/>
      <c r="G71" s="8">
        <v>6</v>
      </c>
      <c r="H71" s="9"/>
      <c r="I71" s="8" t="s">
        <v>19</v>
      </c>
      <c r="J71" s="7">
        <v>20</v>
      </c>
      <c r="K71" s="7"/>
      <c r="L71" s="7">
        <v>20</v>
      </c>
      <c r="M71" s="7">
        <v>100</v>
      </c>
      <c r="N71" s="10" t="str">
        <f t="shared" si="1"/>
        <v>участник</v>
      </c>
      <c r="O71" s="5" t="s">
        <v>93</v>
      </c>
      <c r="P71" s="5" t="s">
        <v>25</v>
      </c>
      <c r="Q71" s="3" t="s">
        <v>27</v>
      </c>
    </row>
    <row r="72" spans="1:17" x14ac:dyDescent="0.25">
      <c r="A72" s="3">
        <v>58</v>
      </c>
      <c r="B72" s="3" t="s">
        <v>16</v>
      </c>
      <c r="C72" s="5" t="str">
        <f>[1]Лист1!C21</f>
        <v>МБОУ "СОШ №1"</v>
      </c>
      <c r="D72" s="4" t="str">
        <f>[1]Лист1!D21</f>
        <v>Галеев</v>
      </c>
      <c r="E72" s="4" t="str">
        <f>[1]Лист1!E21</f>
        <v>Адель</v>
      </c>
      <c r="F72" s="4"/>
      <c r="G72" s="8">
        <v>6</v>
      </c>
      <c r="H72" s="9"/>
      <c r="I72" s="8" t="str">
        <f>[1]Лист1!I21</f>
        <v>м</v>
      </c>
      <c r="J72" s="7">
        <v>15</v>
      </c>
      <c r="K72" s="7"/>
      <c r="L72" s="7">
        <v>15</v>
      </c>
      <c r="M72" s="7">
        <v>100</v>
      </c>
      <c r="N72" s="10" t="str">
        <f t="shared" si="1"/>
        <v>участник</v>
      </c>
      <c r="O72" s="4" t="str">
        <f>[1]Лист1!O21</f>
        <v>Шаяхметова А.А</v>
      </c>
      <c r="P72" s="5" t="str">
        <f>[1]Лист1!P21</f>
        <v>МБОУ "СОШ №1"</v>
      </c>
      <c r="Q72" s="3" t="s">
        <v>27</v>
      </c>
    </row>
    <row r="73" spans="1:17" x14ac:dyDescent="0.25">
      <c r="A73" s="3"/>
      <c r="B73" s="3" t="s">
        <v>16</v>
      </c>
      <c r="C73" s="5" t="s">
        <v>25</v>
      </c>
      <c r="D73" s="5" t="s">
        <v>94</v>
      </c>
      <c r="E73" s="5" t="s">
        <v>95</v>
      </c>
      <c r="F73" s="5"/>
      <c r="G73" s="8">
        <v>6</v>
      </c>
      <c r="H73" s="9"/>
      <c r="I73" s="8" t="s">
        <v>17</v>
      </c>
      <c r="J73" s="7">
        <v>15</v>
      </c>
      <c r="K73" s="7"/>
      <c r="L73" s="7">
        <v>15</v>
      </c>
      <c r="M73" s="7">
        <v>100</v>
      </c>
      <c r="N73" s="10" t="str">
        <f t="shared" si="1"/>
        <v>участник</v>
      </c>
      <c r="O73" s="5" t="s">
        <v>93</v>
      </c>
      <c r="P73" s="5" t="s">
        <v>25</v>
      </c>
      <c r="Q73" s="3" t="s">
        <v>27</v>
      </c>
    </row>
    <row r="74" spans="1:17" x14ac:dyDescent="0.25">
      <c r="A74" s="3">
        <v>55</v>
      </c>
      <c r="B74" s="3" t="s">
        <v>16</v>
      </c>
      <c r="C74" s="4" t="str">
        <f>'[11]5-11 кл'!B5</f>
        <v>МБОУ "Псеевская СОШ"</v>
      </c>
      <c r="D74" s="4" t="str">
        <f>'[11]5-11 кл'!C5</f>
        <v xml:space="preserve">Кашбиева </v>
      </c>
      <c r="E74" s="4" t="str">
        <f>'[11]5-11 кл'!D5</f>
        <v>Алина</v>
      </c>
      <c r="F74" s="4"/>
      <c r="G74" s="8">
        <f>'[11]5-11 кл'!F5</f>
        <v>6</v>
      </c>
      <c r="H74" s="9"/>
      <c r="I74" s="8" t="str">
        <f>'[11]5-11 кл'!H5</f>
        <v>ж</v>
      </c>
      <c r="J74" s="7">
        <v>5</v>
      </c>
      <c r="K74" s="7"/>
      <c r="L74" s="7">
        <v>5</v>
      </c>
      <c r="M74" s="7">
        <v>100</v>
      </c>
      <c r="N74" s="10" t="str">
        <f t="shared" si="1"/>
        <v>участник</v>
      </c>
      <c r="O74" s="4" t="str">
        <f>'[11]5-11 кл'!M5</f>
        <v>Зигангареев И.Р.</v>
      </c>
      <c r="P74" s="4" t="s">
        <v>43</v>
      </c>
      <c r="Q74" s="3" t="s">
        <v>27</v>
      </c>
    </row>
    <row r="75" spans="1:17" x14ac:dyDescent="0.25">
      <c r="A75" s="3">
        <v>48</v>
      </c>
      <c r="B75" s="3" t="s">
        <v>16</v>
      </c>
      <c r="C75" s="3" t="str">
        <f>$P$4</f>
        <v>МБОУ "СОШ №1"</v>
      </c>
      <c r="D75" s="3" t="str">
        <f>[12]Лист1!D7</f>
        <v xml:space="preserve">Валеева </v>
      </c>
      <c r="E75" s="3" t="str">
        <f>[12]Лист1!E7</f>
        <v>Рената</v>
      </c>
      <c r="F75" s="3"/>
      <c r="G75" s="8">
        <f>[12]Лист1!G7</f>
        <v>6</v>
      </c>
      <c r="H75" s="9"/>
      <c r="I75" s="8" t="s">
        <v>19</v>
      </c>
      <c r="J75" s="7">
        <v>0</v>
      </c>
      <c r="K75" s="7"/>
      <c r="L75" s="7">
        <v>0</v>
      </c>
      <c r="M75" s="7">
        <v>100</v>
      </c>
      <c r="N75" s="10" t="str">
        <f t="shared" si="1"/>
        <v>участник</v>
      </c>
      <c r="O75" s="3" t="s">
        <v>32</v>
      </c>
      <c r="P75" s="3" t="s">
        <v>33</v>
      </c>
      <c r="Q75" s="3" t="s">
        <v>27</v>
      </c>
    </row>
    <row r="76" spans="1:17" x14ac:dyDescent="0.25">
      <c r="A76" s="3">
        <v>52</v>
      </c>
      <c r="B76" s="3" t="s">
        <v>16</v>
      </c>
      <c r="C76" s="5" t="str">
        <f>[13]Лист1!C4</f>
        <v>МБОУ "Старо-Гришкинская ООШ"</v>
      </c>
      <c r="D76" s="5" t="str">
        <f>[13]Лист1!D4</f>
        <v>Одинцов</v>
      </c>
      <c r="E76" s="5" t="str">
        <f>[13]Лист1!E4</f>
        <v>Дмитрий</v>
      </c>
      <c r="F76" s="5"/>
      <c r="G76" s="8">
        <f>[13]Лист1!G4</f>
        <v>6</v>
      </c>
      <c r="H76" s="9"/>
      <c r="I76" s="8" t="s">
        <v>17</v>
      </c>
      <c r="J76" s="7">
        <v>0</v>
      </c>
      <c r="K76" s="7"/>
      <c r="L76" s="7">
        <v>0</v>
      </c>
      <c r="M76" s="7">
        <v>100</v>
      </c>
      <c r="N76" s="10" t="str">
        <f t="shared" si="1"/>
        <v>участник</v>
      </c>
      <c r="O76" s="5" t="str">
        <f>[13]Лист1!O4</f>
        <v>Иштанов Ю.Н.</v>
      </c>
      <c r="P76" s="5" t="str">
        <f>$C$25</f>
        <v>МБОУ "СОШ №7"</v>
      </c>
      <c r="Q76" s="3" t="s">
        <v>27</v>
      </c>
    </row>
    <row r="77" spans="1:17" x14ac:dyDescent="0.25">
      <c r="A77" s="3">
        <v>53</v>
      </c>
      <c r="B77" s="3" t="s">
        <v>16</v>
      </c>
      <c r="C77" s="5" t="s">
        <v>37</v>
      </c>
      <c r="D77" s="5" t="str">
        <f>[14]Лист1!D5</f>
        <v xml:space="preserve">Ефимов </v>
      </c>
      <c r="E77" s="5" t="str">
        <f>[14]Лист1!E5</f>
        <v>Гриша</v>
      </c>
      <c r="F77" s="5"/>
      <c r="G77" s="8">
        <f>[14]Лист1!G5</f>
        <v>6</v>
      </c>
      <c r="H77" s="9"/>
      <c r="I77" s="8" t="str">
        <f>[14]Лист1!I5</f>
        <v>м</v>
      </c>
      <c r="J77" s="7">
        <v>0</v>
      </c>
      <c r="K77" s="7"/>
      <c r="L77" s="7">
        <v>0</v>
      </c>
      <c r="M77" s="7">
        <v>100</v>
      </c>
      <c r="N77" s="10" t="str">
        <f t="shared" si="1"/>
        <v>участник</v>
      </c>
      <c r="O77" s="5" t="s">
        <v>36</v>
      </c>
      <c r="P77" s="5" t="s">
        <v>37</v>
      </c>
      <c r="Q77" s="3" t="s">
        <v>27</v>
      </c>
    </row>
    <row r="78" spans="1:17" x14ac:dyDescent="0.25">
      <c r="A78" s="3">
        <v>76</v>
      </c>
      <c r="B78" s="3" t="s">
        <v>16</v>
      </c>
      <c r="C78" s="5" t="str">
        <f>[1]Лист1!C27</f>
        <v>МБОУ "СОШ №1"</v>
      </c>
      <c r="D78" s="5" t="str">
        <f>[1]Лист1!D27</f>
        <v>Мельников</v>
      </c>
      <c r="E78" s="5" t="str">
        <f>[1]Лист1!E27</f>
        <v>Виктор</v>
      </c>
      <c r="F78" s="5"/>
      <c r="G78" s="8">
        <v>7</v>
      </c>
      <c r="H78" s="9"/>
      <c r="I78" s="8" t="str">
        <f>[1]Лист1!I27</f>
        <v>м</v>
      </c>
      <c r="J78" s="7">
        <v>38</v>
      </c>
      <c r="K78" s="7"/>
      <c r="L78" s="7">
        <v>38</v>
      </c>
      <c r="M78" s="7">
        <v>100</v>
      </c>
      <c r="N78" s="10" t="s">
        <v>171</v>
      </c>
      <c r="O78" s="5" t="str">
        <f>[1]Лист1!O27</f>
        <v>Шаяхметова А.А.</v>
      </c>
      <c r="P78" s="5" t="str">
        <f>[1]Лист1!P27</f>
        <v>МБОУ "СОШ №1"</v>
      </c>
      <c r="Q78" s="3" t="s">
        <v>27</v>
      </c>
    </row>
    <row r="79" spans="1:17" x14ac:dyDescent="0.25">
      <c r="A79" s="3">
        <v>82</v>
      </c>
      <c r="B79" s="3" t="s">
        <v>16</v>
      </c>
      <c r="C79" s="4" t="str">
        <f>$P$94</f>
        <v>МБОУ "СОШ №7"</v>
      </c>
      <c r="D79" s="5" t="str">
        <f>[4]Лист1!D18</f>
        <v>Сагадетдинов</v>
      </c>
      <c r="E79" s="5" t="str">
        <f>[4]Лист1!E18</f>
        <v>Ислам</v>
      </c>
      <c r="F79" s="5"/>
      <c r="G79" s="8">
        <v>7</v>
      </c>
      <c r="H79" s="9"/>
      <c r="I79" s="8" t="s">
        <v>17</v>
      </c>
      <c r="J79" s="7">
        <v>36</v>
      </c>
      <c r="K79" s="7"/>
      <c r="L79" s="7">
        <v>36</v>
      </c>
      <c r="M79" s="7">
        <v>100</v>
      </c>
      <c r="N79" s="10" t="s">
        <v>171</v>
      </c>
      <c r="O79" s="5" t="str">
        <f>[4]Лист1!O18</f>
        <v>Кочергина О.Ю.</v>
      </c>
      <c r="P79" s="4" t="s">
        <v>23</v>
      </c>
      <c r="Q79" s="3" t="s">
        <v>27</v>
      </c>
    </row>
    <row r="80" spans="1:17" x14ac:dyDescent="0.25">
      <c r="A80" s="3">
        <v>67</v>
      </c>
      <c r="B80" s="3" t="s">
        <v>16</v>
      </c>
      <c r="C80" s="5" t="str">
        <f>[2]Лист1!C12</f>
        <v>МБОУ "Гимназия №1"</v>
      </c>
      <c r="D80" s="5" t="str">
        <f>[2]Лист1!D12</f>
        <v>Ахметзянова</v>
      </c>
      <c r="E80" s="5" t="str">
        <f>[2]Лист1!E12</f>
        <v>Алия</v>
      </c>
      <c r="F80" s="5"/>
      <c r="G80" s="8">
        <f>[2]Лист1!G12</f>
        <v>7</v>
      </c>
      <c r="H80" s="9"/>
      <c r="I80" s="8" t="str">
        <f>[2]Лист1!I12</f>
        <v>ж</v>
      </c>
      <c r="J80" s="7">
        <v>35</v>
      </c>
      <c r="K80" s="7"/>
      <c r="L80" s="7">
        <v>35</v>
      </c>
      <c r="M80" s="7">
        <v>100</v>
      </c>
      <c r="N80" s="10" t="s">
        <v>171</v>
      </c>
      <c r="O80" s="4" t="s">
        <v>34</v>
      </c>
      <c r="P80" s="3" t="s">
        <v>114</v>
      </c>
      <c r="Q80" s="3" t="s">
        <v>27</v>
      </c>
    </row>
    <row r="81" spans="1:17" x14ac:dyDescent="0.25">
      <c r="A81" s="3">
        <v>77</v>
      </c>
      <c r="B81" s="3" t="s">
        <v>16</v>
      </c>
      <c r="C81" s="4" t="str">
        <f>[1]Лист1!C28</f>
        <v>МБОУ "СОШ №1"</v>
      </c>
      <c r="D81" s="4" t="str">
        <f>[1]Лист1!D28</f>
        <v>Колпаков</v>
      </c>
      <c r="E81" s="4" t="str">
        <f>[1]Лист1!E28</f>
        <v>Эдуард</v>
      </c>
      <c r="F81" s="4"/>
      <c r="G81" s="8">
        <v>7</v>
      </c>
      <c r="H81" s="9"/>
      <c r="I81" s="8" t="str">
        <f>[1]Лист1!I28</f>
        <v>м</v>
      </c>
      <c r="J81" s="7">
        <v>35</v>
      </c>
      <c r="K81" s="7"/>
      <c r="L81" s="7">
        <v>35</v>
      </c>
      <c r="M81" s="7">
        <v>100</v>
      </c>
      <c r="N81" s="10" t="s">
        <v>171</v>
      </c>
      <c r="O81" s="4" t="str">
        <f>[1]Лист1!O28</f>
        <v>Шаяхметова А.А.</v>
      </c>
      <c r="P81" s="4" t="str">
        <f>[1]Лист1!P28</f>
        <v>МБОУ "СОШ №1"</v>
      </c>
      <c r="Q81" s="3" t="s">
        <v>27</v>
      </c>
    </row>
    <row r="82" spans="1:17" x14ac:dyDescent="0.25">
      <c r="A82" s="3">
        <v>75</v>
      </c>
      <c r="B82" s="3" t="s">
        <v>16</v>
      </c>
      <c r="C82" s="5" t="str">
        <f>[1]Лист1!C26</f>
        <v>МБОУ "СОШ №1"</v>
      </c>
      <c r="D82" s="5" t="str">
        <f>[1]Лист1!D26</f>
        <v>Пупышева</v>
      </c>
      <c r="E82" s="5" t="str">
        <f>[1]Лист1!E26</f>
        <v>Валерия</v>
      </c>
      <c r="F82" s="5"/>
      <c r="G82" s="8">
        <v>7</v>
      </c>
      <c r="H82" s="9"/>
      <c r="I82" s="8" t="str">
        <f>[1]Лист1!I26</f>
        <v>ж</v>
      </c>
      <c r="J82" s="7">
        <v>33</v>
      </c>
      <c r="K82" s="7"/>
      <c r="L82" s="7">
        <v>33</v>
      </c>
      <c r="M82" s="7">
        <v>100</v>
      </c>
      <c r="N82" s="10" t="s">
        <v>171</v>
      </c>
      <c r="O82" s="5" t="str">
        <f>[1]Лист1!O26</f>
        <v>Шаяхметова А.А.</v>
      </c>
      <c r="P82" s="5" t="str">
        <f>[1]Лист1!P26</f>
        <v>МБОУ "СОШ №1"</v>
      </c>
      <c r="Q82" s="3" t="s">
        <v>27</v>
      </c>
    </row>
    <row r="83" spans="1:17" x14ac:dyDescent="0.25">
      <c r="A83" s="3">
        <v>66</v>
      </c>
      <c r="B83" s="3" t="s">
        <v>16</v>
      </c>
      <c r="C83" s="5" t="str">
        <f>[2]Лист1!C11</f>
        <v>МБОУ "Гимназия №1"</v>
      </c>
      <c r="D83" s="5" t="str">
        <f>[2]Лист1!D11</f>
        <v>Бабаджанов</v>
      </c>
      <c r="E83" s="5" t="str">
        <f>[2]Лист1!E11</f>
        <v>Арслан</v>
      </c>
      <c r="F83" s="5"/>
      <c r="G83" s="8">
        <f>[2]Лист1!G11</f>
        <v>7</v>
      </c>
      <c r="H83" s="9"/>
      <c r="I83" s="8" t="str">
        <f>[2]Лист1!I11</f>
        <v>м</v>
      </c>
      <c r="J83" s="7">
        <v>31</v>
      </c>
      <c r="K83" s="7"/>
      <c r="L83" s="7">
        <v>31</v>
      </c>
      <c r="M83" s="7">
        <v>100</v>
      </c>
      <c r="N83" s="10" t="s">
        <v>171</v>
      </c>
      <c r="O83" s="4" t="s">
        <v>34</v>
      </c>
      <c r="P83" s="3" t="s">
        <v>114</v>
      </c>
      <c r="Q83" s="3" t="s">
        <v>27</v>
      </c>
    </row>
    <row r="84" spans="1:17" x14ac:dyDescent="0.25">
      <c r="A84" s="3">
        <v>74</v>
      </c>
      <c r="B84" s="3" t="s">
        <v>16</v>
      </c>
      <c r="C84" s="5" t="str">
        <f>[1]Лист1!C25</f>
        <v>МБОУ "СОШ №1"</v>
      </c>
      <c r="D84" s="5" t="str">
        <f>[1]Лист1!D25</f>
        <v>Гилемханова</v>
      </c>
      <c r="E84" s="5" t="str">
        <f>[1]Лист1!E25</f>
        <v>Милана</v>
      </c>
      <c r="F84" s="5"/>
      <c r="G84" s="8">
        <v>7</v>
      </c>
      <c r="H84" s="9"/>
      <c r="I84" s="8" t="str">
        <f>[1]Лист1!I25</f>
        <v>ж</v>
      </c>
      <c r="J84" s="7">
        <v>30</v>
      </c>
      <c r="K84" s="7"/>
      <c r="L84" s="7">
        <v>30</v>
      </c>
      <c r="M84" s="7">
        <v>100</v>
      </c>
      <c r="N84" s="10" t="s">
        <v>171</v>
      </c>
      <c r="O84" s="5" t="str">
        <f>[1]Лист1!O25</f>
        <v>Мухаметдинова А.М.</v>
      </c>
      <c r="P84" s="5" t="str">
        <f>[1]Лист1!P25</f>
        <v>МБОУ "СОШ №1"</v>
      </c>
      <c r="Q84" s="3" t="s">
        <v>27</v>
      </c>
    </row>
    <row r="85" spans="1:17" x14ac:dyDescent="0.25">
      <c r="A85" s="3">
        <v>137</v>
      </c>
      <c r="B85" s="3" t="s">
        <v>16</v>
      </c>
      <c r="C85" s="5" t="s">
        <v>68</v>
      </c>
      <c r="D85" s="5" t="s">
        <v>72</v>
      </c>
      <c r="E85" s="5" t="s">
        <v>73</v>
      </c>
      <c r="F85" s="5"/>
      <c r="G85" s="8">
        <v>7</v>
      </c>
      <c r="H85" s="9"/>
      <c r="I85" s="8" t="s">
        <v>17</v>
      </c>
      <c r="J85" s="7">
        <v>30</v>
      </c>
      <c r="K85" s="7"/>
      <c r="L85" s="7">
        <v>30</v>
      </c>
      <c r="M85" s="7">
        <v>100</v>
      </c>
      <c r="N85" s="10" t="s">
        <v>171</v>
      </c>
      <c r="O85" s="5" t="s">
        <v>71</v>
      </c>
      <c r="P85" s="5" t="s">
        <v>68</v>
      </c>
      <c r="Q85" s="3" t="s">
        <v>27</v>
      </c>
    </row>
    <row r="86" spans="1:17" x14ac:dyDescent="0.25">
      <c r="A86" s="3">
        <v>71</v>
      </c>
      <c r="B86" s="3" t="s">
        <v>16</v>
      </c>
      <c r="C86" s="4" t="s">
        <v>24</v>
      </c>
      <c r="D86" s="4" t="str">
        <f>[15]Лист1!D4</f>
        <v xml:space="preserve">Никитина </v>
      </c>
      <c r="E86" s="4" t="str">
        <f>[15]Лист1!E4</f>
        <v>Азалия</v>
      </c>
      <c r="F86" s="4"/>
      <c r="G86" s="8">
        <f>[15]Лист1!G4</f>
        <v>7</v>
      </c>
      <c r="H86" s="9"/>
      <c r="I86" s="8" t="s">
        <v>19</v>
      </c>
      <c r="J86" s="7">
        <v>26</v>
      </c>
      <c r="K86" s="7"/>
      <c r="L86" s="7">
        <v>26</v>
      </c>
      <c r="M86" s="7">
        <v>100</v>
      </c>
      <c r="N86" s="10" t="s">
        <v>171</v>
      </c>
      <c r="O86" s="4" t="s">
        <v>41</v>
      </c>
      <c r="P86" s="4" t="s">
        <v>24</v>
      </c>
      <c r="Q86" s="3" t="s">
        <v>27</v>
      </c>
    </row>
    <row r="87" spans="1:17" x14ac:dyDescent="0.25">
      <c r="A87" s="3">
        <v>78</v>
      </c>
      <c r="B87" s="3" t="s">
        <v>16</v>
      </c>
      <c r="C87" s="5" t="str">
        <f>[1]Лист1!C29</f>
        <v>МБОУ "СОШ №1"</v>
      </c>
      <c r="D87" s="5" t="str">
        <f>[1]Лист1!D29</f>
        <v>Шарипов</v>
      </c>
      <c r="E87" s="5" t="str">
        <f>[1]Лист1!E29</f>
        <v>Арслан</v>
      </c>
      <c r="F87" s="5"/>
      <c r="G87" s="8">
        <v>7</v>
      </c>
      <c r="H87" s="9"/>
      <c r="I87" s="8" t="str">
        <f>[1]Лист1!I29</f>
        <v>м</v>
      </c>
      <c r="J87" s="7">
        <v>26</v>
      </c>
      <c r="K87" s="7"/>
      <c r="L87" s="7">
        <v>26</v>
      </c>
      <c r="M87" s="7">
        <v>100</v>
      </c>
      <c r="N87" s="10" t="s">
        <v>171</v>
      </c>
      <c r="O87" s="4" t="str">
        <f>[1]Лист1!O29</f>
        <v>Шаяхметова А.А.</v>
      </c>
      <c r="P87" s="5" t="str">
        <f>[1]Лист1!P29</f>
        <v>МБОУ "СОШ №1"</v>
      </c>
      <c r="Q87" s="3" t="s">
        <v>27</v>
      </c>
    </row>
    <row r="88" spans="1:17" x14ac:dyDescent="0.25">
      <c r="A88" s="3">
        <v>80</v>
      </c>
      <c r="B88" s="3" t="s">
        <v>16</v>
      </c>
      <c r="C88" s="4" t="str">
        <f>$P$94</f>
        <v>МБОУ "СОШ №7"</v>
      </c>
      <c r="D88" s="5" t="str">
        <f>[4]Лист1!D16</f>
        <v>Зубрин</v>
      </c>
      <c r="E88" s="5" t="str">
        <f>[4]Лист1!E16</f>
        <v>Ярослав</v>
      </c>
      <c r="F88" s="5"/>
      <c r="G88" s="8">
        <v>7</v>
      </c>
      <c r="H88" s="9"/>
      <c r="I88" s="8" t="s">
        <v>17</v>
      </c>
      <c r="J88" s="7">
        <v>26</v>
      </c>
      <c r="K88" s="7"/>
      <c r="L88" s="7">
        <v>26</v>
      </c>
      <c r="M88" s="7">
        <v>100</v>
      </c>
      <c r="N88" s="10" t="s">
        <v>171</v>
      </c>
      <c r="O88" s="5" t="str">
        <f>[4]Лист1!O16</f>
        <v>Кочергина О.Ю.</v>
      </c>
      <c r="P88" s="4" t="s">
        <v>23</v>
      </c>
      <c r="Q88" s="3" t="s">
        <v>27</v>
      </c>
    </row>
    <row r="89" spans="1:17" x14ac:dyDescent="0.25">
      <c r="A89" s="3">
        <v>81</v>
      </c>
      <c r="B89" s="3" t="s">
        <v>16</v>
      </c>
      <c r="C89" s="4" t="str">
        <f>$P$94</f>
        <v>МБОУ "СОШ №7"</v>
      </c>
      <c r="D89" s="5" t="str">
        <f>[4]Лист1!D17</f>
        <v>Латыпова</v>
      </c>
      <c r="E89" s="5" t="str">
        <f>[4]Лист1!E17</f>
        <v>Айзиля</v>
      </c>
      <c r="F89" s="5"/>
      <c r="G89" s="8">
        <v>7</v>
      </c>
      <c r="H89" s="9"/>
      <c r="I89" s="8" t="s">
        <v>19</v>
      </c>
      <c r="J89" s="7">
        <v>26</v>
      </c>
      <c r="K89" s="7"/>
      <c r="L89" s="7">
        <v>26</v>
      </c>
      <c r="M89" s="7">
        <v>100</v>
      </c>
      <c r="N89" s="10" t="s">
        <v>171</v>
      </c>
      <c r="O89" s="5" t="str">
        <f>[4]Лист1!O17</f>
        <v>Кочергина О.Ю.</v>
      </c>
      <c r="P89" s="4" t="s">
        <v>23</v>
      </c>
      <c r="Q89" s="3" t="s">
        <v>27</v>
      </c>
    </row>
    <row r="90" spans="1:17" x14ac:dyDescent="0.25">
      <c r="A90" s="3"/>
      <c r="B90" s="3" t="s">
        <v>16</v>
      </c>
      <c r="C90" s="5" t="s">
        <v>25</v>
      </c>
      <c r="D90" s="5" t="s">
        <v>98</v>
      </c>
      <c r="E90" s="5" t="s">
        <v>99</v>
      </c>
      <c r="F90" s="5"/>
      <c r="G90" s="8">
        <v>7</v>
      </c>
      <c r="H90" s="9"/>
      <c r="I90" s="8" t="s">
        <v>19</v>
      </c>
      <c r="J90" s="7">
        <v>26</v>
      </c>
      <c r="K90" s="7"/>
      <c r="L90" s="7">
        <v>26</v>
      </c>
      <c r="M90" s="7">
        <v>100</v>
      </c>
      <c r="N90" s="10" t="s">
        <v>171</v>
      </c>
      <c r="O90" s="5" t="s">
        <v>93</v>
      </c>
      <c r="P90" s="5" t="s">
        <v>25</v>
      </c>
      <c r="Q90" s="3" t="s">
        <v>27</v>
      </c>
    </row>
    <row r="91" spans="1:17" x14ac:dyDescent="0.25">
      <c r="A91" s="3">
        <v>65</v>
      </c>
      <c r="B91" s="3" t="s">
        <v>16</v>
      </c>
      <c r="C91" s="5" t="str">
        <f>[2]Лист1!C10</f>
        <v>МБОУ "Гимназия №1"</v>
      </c>
      <c r="D91" s="5" t="str">
        <f>[2]Лист1!D10</f>
        <v>Плеханова</v>
      </c>
      <c r="E91" s="5" t="str">
        <f>[2]Лист1!E10</f>
        <v>Анастасия</v>
      </c>
      <c r="F91" s="5"/>
      <c r="G91" s="8">
        <f>[2]Лист1!G10</f>
        <v>7</v>
      </c>
      <c r="H91" s="9"/>
      <c r="I91" s="8" t="str">
        <f>[2]Лист1!I10</f>
        <v>ж</v>
      </c>
      <c r="J91" s="7">
        <v>25</v>
      </c>
      <c r="K91" s="7"/>
      <c r="L91" s="7">
        <v>25</v>
      </c>
      <c r="M91" s="7">
        <v>100</v>
      </c>
      <c r="N91" s="10" t="s">
        <v>171</v>
      </c>
      <c r="O91" s="4" t="s">
        <v>34</v>
      </c>
      <c r="P91" s="3" t="s">
        <v>114</v>
      </c>
      <c r="Q91" s="3" t="s">
        <v>27</v>
      </c>
    </row>
    <row r="92" spans="1:17" x14ac:dyDescent="0.25">
      <c r="A92" s="3">
        <v>102</v>
      </c>
      <c r="B92" s="3" t="s">
        <v>16</v>
      </c>
      <c r="C92" s="5" t="s">
        <v>22</v>
      </c>
      <c r="D92" s="4" t="str">
        <f>[16]Лист1!D17</f>
        <v>Полетаева</v>
      </c>
      <c r="E92" s="4" t="str">
        <f>[16]Лист1!E17</f>
        <v>Яна</v>
      </c>
      <c r="F92" s="4"/>
      <c r="G92" s="8">
        <v>7</v>
      </c>
      <c r="H92" s="9"/>
      <c r="I92" s="8" t="s">
        <v>19</v>
      </c>
      <c r="J92" s="7">
        <v>25</v>
      </c>
      <c r="K92" s="7"/>
      <c r="L92" s="7">
        <v>25</v>
      </c>
      <c r="M92" s="7">
        <v>100</v>
      </c>
      <c r="N92" s="10" t="s">
        <v>171</v>
      </c>
      <c r="O92" s="4" t="s">
        <v>47</v>
      </c>
      <c r="P92" s="5" t="s">
        <v>22</v>
      </c>
      <c r="Q92" s="3" t="s">
        <v>27</v>
      </c>
    </row>
    <row r="93" spans="1:17" x14ac:dyDescent="0.25">
      <c r="A93" s="3">
        <v>73</v>
      </c>
      <c r="B93" s="3" t="s">
        <v>16</v>
      </c>
      <c r="C93" s="5" t="str">
        <f>[1]Лист1!C24</f>
        <v>МБОУ "СОШ №1"</v>
      </c>
      <c r="D93" s="5" t="s">
        <v>96</v>
      </c>
      <c r="E93" s="5" t="s">
        <v>97</v>
      </c>
      <c r="F93" s="5"/>
      <c r="G93" s="8">
        <v>7</v>
      </c>
      <c r="H93" s="9"/>
      <c r="I93" s="8" t="s">
        <v>17</v>
      </c>
      <c r="J93" s="7">
        <v>21</v>
      </c>
      <c r="K93" s="7"/>
      <c r="L93" s="7">
        <v>21</v>
      </c>
      <c r="M93" s="7">
        <v>100</v>
      </c>
      <c r="N93" s="10" t="str">
        <f t="shared" si="1"/>
        <v>участник</v>
      </c>
      <c r="O93" s="5" t="str">
        <f>[1]Лист1!O24</f>
        <v>Шаяхметова А.А.</v>
      </c>
      <c r="P93" s="5" t="str">
        <f>[1]Лист1!P24</f>
        <v>МБОУ "СОШ №1"</v>
      </c>
      <c r="Q93" s="3" t="s">
        <v>27</v>
      </c>
    </row>
    <row r="94" spans="1:17" x14ac:dyDescent="0.25">
      <c r="A94" s="3">
        <v>69</v>
      </c>
      <c r="B94" s="3" t="s">
        <v>16</v>
      </c>
      <c r="C94" s="5" t="str">
        <f>[13]Лист1!C6</f>
        <v>МБОУ "Старо-Гришкинская ООШ"</v>
      </c>
      <c r="D94" s="5" t="str">
        <f>[13]Лист1!D6</f>
        <v>Камашев</v>
      </c>
      <c r="E94" s="5" t="str">
        <f>[13]Лист1!E6</f>
        <v>Климентий</v>
      </c>
      <c r="F94" s="5"/>
      <c r="G94" s="8">
        <f>[13]Лист1!G6</f>
        <v>7</v>
      </c>
      <c r="H94" s="9"/>
      <c r="I94" s="8" t="s">
        <v>17</v>
      </c>
      <c r="J94" s="7">
        <v>17</v>
      </c>
      <c r="K94" s="7"/>
      <c r="L94" s="7">
        <v>17</v>
      </c>
      <c r="M94" s="7">
        <v>100</v>
      </c>
      <c r="N94" s="10" t="str">
        <f t="shared" si="1"/>
        <v>участник</v>
      </c>
      <c r="O94" s="5" t="str">
        <f>[13]Лист1!O6</f>
        <v>Мокеева К.Ф.</v>
      </c>
      <c r="P94" s="5" t="str">
        <f>$C$25</f>
        <v>МБОУ "СОШ №7"</v>
      </c>
      <c r="Q94" s="3" t="s">
        <v>27</v>
      </c>
    </row>
    <row r="95" spans="1:17" x14ac:dyDescent="0.25">
      <c r="A95" s="3">
        <v>70</v>
      </c>
      <c r="B95" s="3" t="s">
        <v>16</v>
      </c>
      <c r="C95" s="4" t="str">
        <f>[10]Лист1!C6</f>
        <v>МБОУ "Ильнетская СОШ имени Микая (Герасимова М.С.)"</v>
      </c>
      <c r="D95" s="4" t="str">
        <f>[10]Лист1!D6</f>
        <v>Иванова</v>
      </c>
      <c r="E95" s="4" t="str">
        <f>[10]Лист1!E6</f>
        <v>Татьяна</v>
      </c>
      <c r="F95" s="4"/>
      <c r="G95" s="8">
        <f>[10]Лист1!G6</f>
        <v>7</v>
      </c>
      <c r="H95" s="9"/>
      <c r="I95" s="8" t="str">
        <f>[10]Лист1!I6</f>
        <v>ж</v>
      </c>
      <c r="J95" s="7">
        <v>16</v>
      </c>
      <c r="K95" s="7"/>
      <c r="L95" s="7">
        <v>16</v>
      </c>
      <c r="M95" s="7">
        <v>100</v>
      </c>
      <c r="N95" s="10" t="str">
        <f t="shared" si="1"/>
        <v>участник</v>
      </c>
      <c r="O95" s="4" t="str">
        <f>[10]Лист1!O6</f>
        <v>Андреева С.Ю.</v>
      </c>
      <c r="P95" s="5" t="str">
        <f>[10]Лист1!P6</f>
        <v>МБОУ "Ильнетская СОШ имени Микая (Герасимова М.С.)"</v>
      </c>
      <c r="Q95" s="3" t="s">
        <v>27</v>
      </c>
    </row>
    <row r="96" spans="1:17" x14ac:dyDescent="0.25">
      <c r="A96" s="3">
        <v>79</v>
      </c>
      <c r="B96" s="3" t="s">
        <v>16</v>
      </c>
      <c r="C96" s="4" t="str">
        <f>$P$94</f>
        <v>МБОУ "СОШ №7"</v>
      </c>
      <c r="D96" s="5" t="str">
        <f>[4]Лист1!D15</f>
        <v>Васильев</v>
      </c>
      <c r="E96" s="5" t="str">
        <f>[4]Лист1!E15</f>
        <v>Дамир</v>
      </c>
      <c r="F96" s="5"/>
      <c r="G96" s="8">
        <v>7</v>
      </c>
      <c r="H96" s="9"/>
      <c r="I96" s="8" t="s">
        <v>17</v>
      </c>
      <c r="J96" s="7">
        <v>15</v>
      </c>
      <c r="K96" s="7"/>
      <c r="L96" s="7">
        <v>15</v>
      </c>
      <c r="M96" s="7">
        <v>100</v>
      </c>
      <c r="N96" s="10" t="str">
        <f t="shared" si="1"/>
        <v>участник</v>
      </c>
      <c r="O96" s="5" t="str">
        <f>[4]Лист1!O15</f>
        <v>Кочергина О.Ю.</v>
      </c>
      <c r="P96" s="4" t="s">
        <v>23</v>
      </c>
      <c r="Q96" s="3" t="s">
        <v>27</v>
      </c>
    </row>
    <row r="97" spans="1:17" x14ac:dyDescent="0.25">
      <c r="A97" s="3">
        <v>84</v>
      </c>
      <c r="B97" s="3" t="s">
        <v>16</v>
      </c>
      <c r="C97" s="5" t="s">
        <v>46</v>
      </c>
      <c r="D97" s="4" t="str">
        <f>[17]Лист1!D4</f>
        <v>Даилова</v>
      </c>
      <c r="E97" s="4" t="str">
        <f>[17]Лист1!E4</f>
        <v>Ралина</v>
      </c>
      <c r="F97" s="4"/>
      <c r="G97" s="8">
        <f>[17]Лист1!G4</f>
        <v>7</v>
      </c>
      <c r="H97" s="9"/>
      <c r="I97" s="8" t="str">
        <f>[17]Лист1!I4</f>
        <v>ж</v>
      </c>
      <c r="J97" s="7">
        <v>15</v>
      </c>
      <c r="K97" s="7"/>
      <c r="L97" s="7">
        <v>15</v>
      </c>
      <c r="M97" s="7">
        <v>100</v>
      </c>
      <c r="N97" s="10" t="str">
        <f t="shared" si="1"/>
        <v>участник</v>
      </c>
      <c r="O97" s="4" t="str">
        <f>[17]Лист1!O4</f>
        <v>Галимуллина Г.А.</v>
      </c>
      <c r="P97" s="5" t="s">
        <v>46</v>
      </c>
      <c r="Q97" s="3" t="s">
        <v>27</v>
      </c>
    </row>
    <row r="98" spans="1:17" x14ac:dyDescent="0.25">
      <c r="A98" s="3">
        <v>72</v>
      </c>
      <c r="B98" s="3" t="s">
        <v>16</v>
      </c>
      <c r="C98" s="4" t="str">
        <f>'[11]5-11 кл'!B6</f>
        <v>МБОУ "Псеевская СОШ"</v>
      </c>
      <c r="D98" s="4" t="str">
        <f>'[11]5-11 кл'!C6</f>
        <v xml:space="preserve">Валеева </v>
      </c>
      <c r="E98" s="4" t="str">
        <f>'[11]5-11 кл'!D6</f>
        <v>Эльза</v>
      </c>
      <c r="F98" s="4"/>
      <c r="G98" s="8">
        <f>'[11]5-11 кл'!F6</f>
        <v>7</v>
      </c>
      <c r="H98" s="9"/>
      <c r="I98" s="8" t="str">
        <f>'[11]5-11 кл'!H6</f>
        <v>ж</v>
      </c>
      <c r="J98" s="7">
        <v>13</v>
      </c>
      <c r="K98" s="7"/>
      <c r="L98" s="7">
        <v>13</v>
      </c>
      <c r="M98" s="7">
        <v>100</v>
      </c>
      <c r="N98" s="10" t="str">
        <f t="shared" si="1"/>
        <v>участник</v>
      </c>
      <c r="O98" s="4" t="str">
        <f>'[11]5-11 кл'!M6</f>
        <v>Хамидуллина Г.Р</v>
      </c>
      <c r="P98" s="4" t="s">
        <v>43</v>
      </c>
      <c r="Q98" s="3" t="s">
        <v>27</v>
      </c>
    </row>
    <row r="99" spans="1:17" x14ac:dyDescent="0.25">
      <c r="A99" s="3">
        <v>68</v>
      </c>
      <c r="B99" s="3" t="s">
        <v>16</v>
      </c>
      <c r="C99" s="5" t="str">
        <f>[13]Лист1!C5</f>
        <v>МБОУ "Старо-Гришкинская ООШ"</v>
      </c>
      <c r="D99" s="5" t="str">
        <f>[13]Лист1!D5</f>
        <v xml:space="preserve">Мальгина </v>
      </c>
      <c r="E99" s="5" t="str">
        <f>[13]Лист1!E5</f>
        <v xml:space="preserve">Анастасия </v>
      </c>
      <c r="F99" s="5"/>
      <c r="G99" s="8">
        <f>[13]Лист1!G5</f>
        <v>7</v>
      </c>
      <c r="H99" s="9"/>
      <c r="I99" s="8" t="s">
        <v>19</v>
      </c>
      <c r="J99" s="7">
        <v>10</v>
      </c>
      <c r="K99" s="7"/>
      <c r="L99" s="7">
        <v>10</v>
      </c>
      <c r="M99" s="7">
        <v>100</v>
      </c>
      <c r="N99" s="10" t="str">
        <f t="shared" si="1"/>
        <v>участник</v>
      </c>
      <c r="O99" s="5" t="str">
        <f>[13]Лист1!O5</f>
        <v>Мокеева К.Ф.</v>
      </c>
      <c r="P99" s="5" t="str">
        <f>$C$25</f>
        <v>МБОУ "СОШ №7"</v>
      </c>
      <c r="Q99" s="3" t="s">
        <v>27</v>
      </c>
    </row>
    <row r="100" spans="1:17" x14ac:dyDescent="0.25">
      <c r="A100" s="3">
        <v>63</v>
      </c>
      <c r="B100" s="3" t="s">
        <v>16</v>
      </c>
      <c r="C100" s="3" t="str">
        <f>$P$4</f>
        <v>МБОУ "СОШ №1"</v>
      </c>
      <c r="D100" s="5" t="str">
        <f>[12]Лист1!D8</f>
        <v>Усиков</v>
      </c>
      <c r="E100" s="5" t="str">
        <f>[12]Лист1!E8</f>
        <v>Вадим</v>
      </c>
      <c r="F100" s="5"/>
      <c r="G100" s="8">
        <f>[12]Лист1!G8</f>
        <v>7</v>
      </c>
      <c r="H100" s="9"/>
      <c r="I100" s="8" t="s">
        <v>17</v>
      </c>
      <c r="J100" s="7">
        <v>5</v>
      </c>
      <c r="K100" s="7"/>
      <c r="L100" s="7">
        <v>5</v>
      </c>
      <c r="M100" s="7">
        <v>100</v>
      </c>
      <c r="N100" s="10" t="str">
        <f t="shared" si="1"/>
        <v>участник</v>
      </c>
      <c r="O100" s="3" t="s">
        <v>32</v>
      </c>
      <c r="P100" s="3" t="s">
        <v>33</v>
      </c>
      <c r="Q100" s="3" t="s">
        <v>27</v>
      </c>
    </row>
    <row r="101" spans="1:17" x14ac:dyDescent="0.25">
      <c r="A101" s="3">
        <v>64</v>
      </c>
      <c r="B101" s="3" t="s">
        <v>16</v>
      </c>
      <c r="C101" s="4" t="str">
        <f>[2]Лист1!C9</f>
        <v>МБОУ "Гимназия №1"</v>
      </c>
      <c r="D101" s="4" t="str">
        <f>[2]Лист1!D9</f>
        <v>Нургалиева</v>
      </c>
      <c r="E101" s="4" t="str">
        <f>[2]Лист1!E9</f>
        <v>Ралина</v>
      </c>
      <c r="F101" s="4"/>
      <c r="G101" s="8">
        <f>[2]Лист1!G9</f>
        <v>7</v>
      </c>
      <c r="H101" s="9"/>
      <c r="I101" s="8" t="str">
        <f>[2]Лист1!I9</f>
        <v>ж</v>
      </c>
      <c r="J101" s="7">
        <v>0</v>
      </c>
      <c r="K101" s="7"/>
      <c r="L101" s="7">
        <v>0</v>
      </c>
      <c r="M101" s="7">
        <v>100</v>
      </c>
      <c r="N101" s="10" t="str">
        <f t="shared" si="1"/>
        <v>участник</v>
      </c>
      <c r="O101" s="4" t="s">
        <v>34</v>
      </c>
      <c r="P101" s="3" t="s">
        <v>114</v>
      </c>
      <c r="Q101" s="3" t="s">
        <v>27</v>
      </c>
    </row>
    <row r="102" spans="1:17" x14ac:dyDescent="0.25">
      <c r="A102" s="3">
        <v>83</v>
      </c>
      <c r="B102" s="3" t="s">
        <v>16</v>
      </c>
      <c r="C102" s="4" t="str">
        <f>[5]Лист1!C4</f>
        <v>МБОУ "Тихоновская СОШ"</v>
      </c>
      <c r="D102" s="4" t="str">
        <f>[5]Лист1!D4</f>
        <v>Гатин</v>
      </c>
      <c r="E102" s="4" t="str">
        <f>[5]Лист1!E4</f>
        <v>Марат</v>
      </c>
      <c r="F102" s="4"/>
      <c r="G102" s="8">
        <f>[5]Лист1!G4</f>
        <v>7</v>
      </c>
      <c r="H102" s="9"/>
      <c r="I102" s="8" t="s">
        <v>17</v>
      </c>
      <c r="J102" s="7">
        <v>0</v>
      </c>
      <c r="K102" s="7"/>
      <c r="L102" s="7">
        <v>0</v>
      </c>
      <c r="M102" s="7">
        <v>100</v>
      </c>
      <c r="N102" s="10" t="str">
        <f t="shared" si="1"/>
        <v>участник</v>
      </c>
      <c r="O102" s="4" t="str">
        <f>[5]Лист1!O4</f>
        <v>Федоров А.П.</v>
      </c>
      <c r="P102" s="4" t="str">
        <f>[5]Лист1!P4</f>
        <v>МБОУ "Тихоновская СОШ"</v>
      </c>
      <c r="Q102" s="3" t="s">
        <v>27</v>
      </c>
    </row>
    <row r="103" spans="1:17" x14ac:dyDescent="0.25">
      <c r="A103" s="3">
        <v>85</v>
      </c>
      <c r="B103" s="3" t="s">
        <v>16</v>
      </c>
      <c r="C103" s="5" t="str">
        <f>[2]Лист1!C13</f>
        <v>МБОУ "Гимназия №1"</v>
      </c>
      <c r="D103" s="5" t="str">
        <f>[2]Лист1!D13</f>
        <v>Шигапова</v>
      </c>
      <c r="E103" s="5" t="str">
        <f>[2]Лист1!E13</f>
        <v>Эмилия</v>
      </c>
      <c r="F103" s="5"/>
      <c r="G103" s="8">
        <f>[2]Лист1!G13</f>
        <v>8</v>
      </c>
      <c r="H103" s="9"/>
      <c r="I103" s="8" t="str">
        <f>[2]Лист1!I13</f>
        <v>ж.</v>
      </c>
      <c r="J103" s="7">
        <v>14</v>
      </c>
      <c r="K103" s="7"/>
      <c r="L103" s="7">
        <v>14</v>
      </c>
      <c r="M103" s="7">
        <v>35</v>
      </c>
      <c r="N103" s="10" t="str">
        <f t="shared" si="1"/>
        <v>призер</v>
      </c>
      <c r="O103" s="4" t="str">
        <f>[2]Лист1!O13</f>
        <v>Мингулова А.А.</v>
      </c>
      <c r="P103" s="3" t="str">
        <f>$C$9</f>
        <v>МБОУ "СОШ №1"</v>
      </c>
      <c r="Q103" s="3" t="s">
        <v>27</v>
      </c>
    </row>
    <row r="104" spans="1:17" x14ac:dyDescent="0.25">
      <c r="A104" s="3">
        <v>99</v>
      </c>
      <c r="B104" s="3" t="s">
        <v>16</v>
      </c>
      <c r="C104" s="4" t="str">
        <f>[5]Лист1!C3</f>
        <v>МБОУ "Тихоновская СОШ"</v>
      </c>
      <c r="D104" s="4" t="str">
        <f>[5]Лист1!D3</f>
        <v xml:space="preserve">Рэйс </v>
      </c>
      <c r="E104" s="4" t="s">
        <v>169</v>
      </c>
      <c r="F104" s="4"/>
      <c r="G104" s="8">
        <f>[5]Лист1!G3</f>
        <v>8</v>
      </c>
      <c r="H104" s="9"/>
      <c r="I104" s="8" t="s">
        <v>17</v>
      </c>
      <c r="J104" s="7">
        <v>14</v>
      </c>
      <c r="K104" s="7"/>
      <c r="L104" s="7">
        <v>14</v>
      </c>
      <c r="M104" s="7">
        <v>35</v>
      </c>
      <c r="N104" s="10" t="str">
        <f t="shared" si="1"/>
        <v>призер</v>
      </c>
      <c r="O104" s="4" t="str">
        <f>[5]Лист1!O3</f>
        <v>Стрелков В.Н.</v>
      </c>
      <c r="P104" s="4" t="str">
        <f>[5]Лист1!P3</f>
        <v>МБОУ "Тихоновская СОШ"</v>
      </c>
      <c r="Q104" s="3" t="s">
        <v>27</v>
      </c>
    </row>
    <row r="105" spans="1:17" x14ac:dyDescent="0.25">
      <c r="A105" s="3">
        <v>92</v>
      </c>
      <c r="B105" s="3" t="s">
        <v>16</v>
      </c>
      <c r="C105" s="5" t="str">
        <f>[1]Лист1!C31</f>
        <v>МБОУ "СОШ №1"</v>
      </c>
      <c r="D105" s="5" t="str">
        <f>[1]Лист1!D31</f>
        <v>Муллахметов</v>
      </c>
      <c r="E105" s="5" t="str">
        <f>[1]Лист1!E31</f>
        <v>Даниф</v>
      </c>
      <c r="F105" s="5"/>
      <c r="G105" s="8">
        <v>8</v>
      </c>
      <c r="H105" s="9"/>
      <c r="I105" s="8" t="str">
        <f>[1]Лист1!I31</f>
        <v>м</v>
      </c>
      <c r="J105" s="7">
        <v>2</v>
      </c>
      <c r="K105" s="7"/>
      <c r="L105" s="7">
        <v>2</v>
      </c>
      <c r="M105" s="7">
        <v>35</v>
      </c>
      <c r="N105" s="10" t="str">
        <f t="shared" si="1"/>
        <v>участник</v>
      </c>
      <c r="O105" s="4" t="str">
        <f>[1]Лист1!O31</f>
        <v>Денисова О.Н.</v>
      </c>
      <c r="P105" s="5" t="str">
        <f>[1]Лист1!P31</f>
        <v>МБОУ "СОШ №1"</v>
      </c>
      <c r="Q105" s="3" t="s">
        <v>27</v>
      </c>
    </row>
    <row r="106" spans="1:17" x14ac:dyDescent="0.25">
      <c r="A106" s="3">
        <v>86</v>
      </c>
      <c r="B106" s="3" t="s">
        <v>16</v>
      </c>
      <c r="C106" s="5" t="str">
        <f>[2]Лист1!C14</f>
        <v>МБОУ "Гимназия №1"</v>
      </c>
      <c r="D106" s="5" t="str">
        <f>[2]Лист1!D14</f>
        <v>Садыкова</v>
      </c>
      <c r="E106" s="5" t="str">
        <f>[2]Лист1!E14</f>
        <v>Камилла</v>
      </c>
      <c r="F106" s="5"/>
      <c r="G106" s="8">
        <f>[2]Лист1!G14</f>
        <v>8</v>
      </c>
      <c r="H106" s="9"/>
      <c r="I106" s="8" t="str">
        <f>[2]Лист1!I14</f>
        <v>ж.</v>
      </c>
      <c r="J106" s="7">
        <v>0</v>
      </c>
      <c r="K106" s="7"/>
      <c r="L106" s="7">
        <v>0</v>
      </c>
      <c r="M106" s="7">
        <v>35</v>
      </c>
      <c r="N106" s="10" t="str">
        <f t="shared" si="1"/>
        <v>участник</v>
      </c>
      <c r="O106" s="4" t="str">
        <f>[2]Лист1!O14</f>
        <v>Мингулова А.А.</v>
      </c>
      <c r="P106" s="3" t="str">
        <f>$C$9</f>
        <v>МБОУ "СОШ №1"</v>
      </c>
      <c r="Q106" s="3" t="s">
        <v>27</v>
      </c>
    </row>
    <row r="107" spans="1:17" x14ac:dyDescent="0.25">
      <c r="A107" s="3">
        <v>87</v>
      </c>
      <c r="B107" s="3" t="s">
        <v>16</v>
      </c>
      <c r="C107" s="5" t="s">
        <v>37</v>
      </c>
      <c r="D107" s="5" t="str">
        <f>[14]Лист1!D4</f>
        <v xml:space="preserve">Долгов </v>
      </c>
      <c r="E107" s="5" t="str">
        <f>[14]Лист1!E4</f>
        <v>Илья</v>
      </c>
      <c r="F107" s="5"/>
      <c r="G107" s="8">
        <f>[14]Лист1!G4</f>
        <v>8</v>
      </c>
      <c r="H107" s="9"/>
      <c r="I107" s="8" t="str">
        <f>[14]Лист1!I4</f>
        <v>м</v>
      </c>
      <c r="J107" s="7">
        <v>0</v>
      </c>
      <c r="K107" s="7"/>
      <c r="L107" s="7">
        <v>0</v>
      </c>
      <c r="M107" s="7">
        <v>35</v>
      </c>
      <c r="N107" s="10" t="str">
        <f t="shared" si="1"/>
        <v>участник</v>
      </c>
      <c r="O107" s="5" t="s">
        <v>36</v>
      </c>
      <c r="P107" s="5" t="s">
        <v>37</v>
      </c>
      <c r="Q107" s="3" t="s">
        <v>27</v>
      </c>
    </row>
    <row r="108" spans="1:17" x14ac:dyDescent="0.25">
      <c r="A108" s="3">
        <v>88</v>
      </c>
      <c r="B108" s="3" t="s">
        <v>16</v>
      </c>
      <c r="C108" s="4" t="str">
        <f>[10]Лист1!C7</f>
        <v>МБОУ "Ильнетская СОШ имени Микая (Герасимова М.С.)"</v>
      </c>
      <c r="D108" s="4" t="str">
        <f>[10]Лист1!D7</f>
        <v>Яковлева</v>
      </c>
      <c r="E108" s="4" t="str">
        <f>[10]Лист1!E7</f>
        <v>Анастасия</v>
      </c>
      <c r="F108" s="4"/>
      <c r="G108" s="8">
        <f>[10]Лист1!G7</f>
        <v>8</v>
      </c>
      <c r="H108" s="9"/>
      <c r="I108" s="8" t="str">
        <f>[10]Лист1!I7</f>
        <v>ж</v>
      </c>
      <c r="J108" s="7">
        <v>0</v>
      </c>
      <c r="K108" s="7"/>
      <c r="L108" s="7">
        <v>0</v>
      </c>
      <c r="M108" s="7">
        <v>35</v>
      </c>
      <c r="N108" s="10" t="str">
        <f t="shared" si="1"/>
        <v>участник</v>
      </c>
      <c r="O108" s="4" t="str">
        <f>[10]Лист1!O7</f>
        <v>Андреева С.Ю.</v>
      </c>
      <c r="P108" s="5" t="str">
        <f>[10]Лист1!P7</f>
        <v>МБОУ "Ильнетская СОШ имени Микая (Герасимова М.С.)"</v>
      </c>
      <c r="Q108" s="3" t="s">
        <v>27</v>
      </c>
    </row>
    <row r="109" spans="1:17" x14ac:dyDescent="0.25">
      <c r="A109" s="3">
        <v>89</v>
      </c>
      <c r="B109" s="3" t="s">
        <v>16</v>
      </c>
      <c r="C109" s="4" t="s">
        <v>24</v>
      </c>
      <c r="D109" s="4" t="str">
        <f>[15]Лист1!D5</f>
        <v>Миннуллина</v>
      </c>
      <c r="E109" s="4" t="str">
        <f>[15]Лист1!E5</f>
        <v>Адиля</v>
      </c>
      <c r="F109" s="4"/>
      <c r="G109" s="8">
        <f>[15]Лист1!G5</f>
        <v>8</v>
      </c>
      <c r="H109" s="9"/>
      <c r="I109" s="8" t="s">
        <v>19</v>
      </c>
      <c r="J109" s="7">
        <v>0</v>
      </c>
      <c r="K109" s="7"/>
      <c r="L109" s="7">
        <v>0</v>
      </c>
      <c r="M109" s="7">
        <v>35</v>
      </c>
      <c r="N109" s="10" t="str">
        <f t="shared" si="1"/>
        <v>участник</v>
      </c>
      <c r="O109" s="4" t="s">
        <v>41</v>
      </c>
      <c r="P109" s="4" t="s">
        <v>24</v>
      </c>
      <c r="Q109" s="3" t="s">
        <v>27</v>
      </c>
    </row>
    <row r="110" spans="1:17" x14ac:dyDescent="0.25">
      <c r="A110" s="3">
        <v>90</v>
      </c>
      <c r="B110" s="3" t="s">
        <v>16</v>
      </c>
      <c r="C110" s="4" t="str">
        <f>'[11]5-11 кл'!B7</f>
        <v>МБОУ "Псеевская СОШ"</v>
      </c>
      <c r="D110" s="4" t="str">
        <f>'[11]5-11 кл'!C7</f>
        <v>Шириева</v>
      </c>
      <c r="E110" s="4" t="str">
        <f>'[11]5-11 кл'!D7</f>
        <v>Эльвина</v>
      </c>
      <c r="F110" s="4"/>
      <c r="G110" s="8">
        <f>'[11]5-11 кл'!F7</f>
        <v>8</v>
      </c>
      <c r="H110" s="9"/>
      <c r="I110" s="8" t="str">
        <f>'[11]5-11 кл'!H7</f>
        <v>ж</v>
      </c>
      <c r="J110" s="7">
        <v>0</v>
      </c>
      <c r="K110" s="7"/>
      <c r="L110" s="7">
        <v>0</v>
      </c>
      <c r="M110" s="7">
        <v>35</v>
      </c>
      <c r="N110" s="10" t="str">
        <f t="shared" si="1"/>
        <v>участник</v>
      </c>
      <c r="O110" s="4" t="str">
        <f>'[11]5-11 кл'!M7</f>
        <v>Зигангареев И.Р.</v>
      </c>
      <c r="P110" s="4" t="s">
        <v>43</v>
      </c>
      <c r="Q110" s="3" t="s">
        <v>27</v>
      </c>
    </row>
    <row r="111" spans="1:17" x14ac:dyDescent="0.25">
      <c r="A111" s="3">
        <v>91</v>
      </c>
      <c r="B111" s="3" t="s">
        <v>16</v>
      </c>
      <c r="C111" s="5" t="str">
        <f>[1]Лист1!C30</f>
        <v>МБОУ "СОШ №1"</v>
      </c>
      <c r="D111" s="5" t="str">
        <f>[1]Лист1!D30</f>
        <v>Прокопьева</v>
      </c>
      <c r="E111" s="5" t="str">
        <f>[1]Лист1!E30</f>
        <v>Виктория</v>
      </c>
      <c r="F111" s="5"/>
      <c r="G111" s="8">
        <v>8</v>
      </c>
      <c r="H111" s="9"/>
      <c r="I111" s="8" t="str">
        <f>[1]Лист1!I30</f>
        <v>ж</v>
      </c>
      <c r="J111" s="7">
        <v>0</v>
      </c>
      <c r="K111" s="7"/>
      <c r="L111" s="7">
        <v>0</v>
      </c>
      <c r="M111" s="7">
        <v>35</v>
      </c>
      <c r="N111" s="10" t="str">
        <f t="shared" si="1"/>
        <v>участник</v>
      </c>
      <c r="O111" s="4" t="str">
        <f>[1]Лист1!O30</f>
        <v>Шаяхметова А.А.</v>
      </c>
      <c r="P111" s="5" t="str">
        <f>[1]Лист1!P30</f>
        <v>МБОУ "СОШ №1"</v>
      </c>
      <c r="Q111" s="3" t="s">
        <v>27</v>
      </c>
    </row>
    <row r="112" spans="1:17" x14ac:dyDescent="0.25">
      <c r="A112" s="3">
        <v>93</v>
      </c>
      <c r="B112" s="3" t="s">
        <v>16</v>
      </c>
      <c r="C112" s="5" t="str">
        <f>[1]Лист1!C32</f>
        <v>МБОУ "СОШ №1"</v>
      </c>
      <c r="D112" s="4" t="str">
        <f>[1]Лист1!D32</f>
        <v>Яманова</v>
      </c>
      <c r="E112" s="4" t="str">
        <f>[1]Лист1!E32</f>
        <v>Эмилия</v>
      </c>
      <c r="F112" s="4"/>
      <c r="G112" s="8">
        <v>8</v>
      </c>
      <c r="H112" s="9"/>
      <c r="I112" s="8" t="str">
        <f>[1]Лист1!I32</f>
        <v>ж</v>
      </c>
      <c r="J112" s="7">
        <v>0</v>
      </c>
      <c r="K112" s="7"/>
      <c r="L112" s="7">
        <v>0</v>
      </c>
      <c r="M112" s="7">
        <v>35</v>
      </c>
      <c r="N112" s="10" t="str">
        <f t="shared" si="1"/>
        <v>участник</v>
      </c>
      <c r="O112" s="4" t="str">
        <f>[1]Лист1!O32</f>
        <v>Денисова О.Н.</v>
      </c>
      <c r="P112" s="5" t="str">
        <f>[1]Лист1!P32</f>
        <v>МБОУ "СОШ №1"</v>
      </c>
      <c r="Q112" s="3" t="s">
        <v>27</v>
      </c>
    </row>
    <row r="113" spans="1:17" x14ac:dyDescent="0.25">
      <c r="A113" s="3">
        <v>94</v>
      </c>
      <c r="B113" s="3" t="s">
        <v>16</v>
      </c>
      <c r="C113" s="5" t="str">
        <f>[1]Лист1!C33</f>
        <v>МБОУ "СОШ №1"</v>
      </c>
      <c r="D113" s="5" t="str">
        <f>[1]Лист1!D33</f>
        <v>Заболотнова</v>
      </c>
      <c r="E113" s="5" t="str">
        <f>[1]Лист1!E33</f>
        <v>Евангелина</v>
      </c>
      <c r="F113" s="5"/>
      <c r="G113" s="8">
        <v>8</v>
      </c>
      <c r="H113" s="9"/>
      <c r="I113" s="8" t="str">
        <f>[1]Лист1!I33</f>
        <v>ж</v>
      </c>
      <c r="J113" s="7">
        <v>0</v>
      </c>
      <c r="K113" s="7"/>
      <c r="L113" s="7">
        <v>0</v>
      </c>
      <c r="M113" s="7">
        <v>35</v>
      </c>
      <c r="N113" s="10" t="str">
        <f t="shared" si="1"/>
        <v>участник</v>
      </c>
      <c r="O113" s="5" t="str">
        <f>[1]Лист1!O33</f>
        <v>Шаяхметова А.А.</v>
      </c>
      <c r="P113" s="5" t="str">
        <f>[1]Лист1!P33</f>
        <v>МБОУ "СОШ №1"</v>
      </c>
      <c r="Q113" s="3" t="s">
        <v>27</v>
      </c>
    </row>
    <row r="114" spans="1:17" x14ac:dyDescent="0.25">
      <c r="A114" s="3">
        <v>95</v>
      </c>
      <c r="B114" s="3" t="s">
        <v>16</v>
      </c>
      <c r="C114" s="4" t="s">
        <v>25</v>
      </c>
      <c r="D114" s="4" t="str">
        <f>[6]Лист1!D5</f>
        <v xml:space="preserve">Япаева </v>
      </c>
      <c r="E114" s="4" t="str">
        <f>[6]Лист1!E5</f>
        <v>Ксения</v>
      </c>
      <c r="F114" s="4"/>
      <c r="G114" s="8">
        <f>[6]Лист1!G5</f>
        <v>8</v>
      </c>
      <c r="H114" s="9"/>
      <c r="I114" s="8" t="s">
        <v>19</v>
      </c>
      <c r="J114" s="7">
        <v>0</v>
      </c>
      <c r="K114" s="7"/>
      <c r="L114" s="7">
        <v>0</v>
      </c>
      <c r="M114" s="7">
        <v>35</v>
      </c>
      <c r="N114" s="10" t="str">
        <f t="shared" si="1"/>
        <v>участник</v>
      </c>
      <c r="O114" s="4" t="str">
        <f>[6]Лист1!O5</f>
        <v>Самуткин Э.В.</v>
      </c>
      <c r="P114" s="4" t="str">
        <f>[6]Лист1!P5</f>
        <v>МБОУ "СОШ №2"</v>
      </c>
      <c r="Q114" s="3" t="s">
        <v>27</v>
      </c>
    </row>
    <row r="115" spans="1:17" x14ac:dyDescent="0.25">
      <c r="A115" s="3">
        <v>96</v>
      </c>
      <c r="B115" s="3" t="s">
        <v>16</v>
      </c>
      <c r="C115" s="4" t="str">
        <f>$P$94</f>
        <v>МБОУ "СОШ №7"</v>
      </c>
      <c r="D115" s="5" t="str">
        <f>[4]Лист1!D19</f>
        <v xml:space="preserve">Зиннатуллин  </v>
      </c>
      <c r="E115" s="5" t="str">
        <f>[4]Лист1!E19</f>
        <v>Айнур</v>
      </c>
      <c r="F115" s="5"/>
      <c r="G115" s="8">
        <v>8</v>
      </c>
      <c r="H115" s="9"/>
      <c r="I115" s="8" t="s">
        <v>17</v>
      </c>
      <c r="J115" s="7">
        <v>0</v>
      </c>
      <c r="K115" s="7"/>
      <c r="L115" s="7">
        <v>0</v>
      </c>
      <c r="M115" s="7">
        <v>35</v>
      </c>
      <c r="N115" s="10" t="str">
        <f t="shared" si="1"/>
        <v>участник</v>
      </c>
      <c r="O115" s="5" t="str">
        <f>[4]Лист1!O19</f>
        <v>Канайкина Н.В.</v>
      </c>
      <c r="P115" s="4" t="s">
        <v>23</v>
      </c>
      <c r="Q115" s="3" t="s">
        <v>27</v>
      </c>
    </row>
    <row r="116" spans="1:17" x14ac:dyDescent="0.25">
      <c r="A116" s="3">
        <v>97</v>
      </c>
      <c r="B116" s="3" t="s">
        <v>16</v>
      </c>
      <c r="C116" s="4" t="str">
        <f>$P$94</f>
        <v>МБОУ "СОШ №7"</v>
      </c>
      <c r="D116" s="5" t="str">
        <f>[4]Лист1!D20</f>
        <v xml:space="preserve">Салахов </v>
      </c>
      <c r="E116" s="5" t="str">
        <f>[4]Лист1!E20</f>
        <v xml:space="preserve">Ильнар </v>
      </c>
      <c r="F116" s="5"/>
      <c r="G116" s="8">
        <v>8</v>
      </c>
      <c r="H116" s="9"/>
      <c r="I116" s="8" t="s">
        <v>17</v>
      </c>
      <c r="J116" s="7">
        <v>0</v>
      </c>
      <c r="K116" s="7"/>
      <c r="L116" s="7">
        <v>0</v>
      </c>
      <c r="M116" s="7">
        <v>35</v>
      </c>
      <c r="N116" s="10" t="str">
        <f t="shared" si="1"/>
        <v>участник</v>
      </c>
      <c r="O116" s="5" t="str">
        <f>[4]Лист1!O20</f>
        <v>Канайкина Н.В.</v>
      </c>
      <c r="P116" s="4" t="s">
        <v>23</v>
      </c>
      <c r="Q116" s="3" t="s">
        <v>27</v>
      </c>
    </row>
    <row r="117" spans="1:17" x14ac:dyDescent="0.25">
      <c r="A117" s="3">
        <v>98</v>
      </c>
      <c r="B117" s="3" t="s">
        <v>16</v>
      </c>
      <c r="C117" s="4" t="str">
        <f>$P$94</f>
        <v>МБОУ "СОШ №7"</v>
      </c>
      <c r="D117" s="5" t="str">
        <f>[4]Лист1!D21</f>
        <v xml:space="preserve">Тешабаева </v>
      </c>
      <c r="E117" s="5" t="str">
        <f>[4]Лист1!E21</f>
        <v xml:space="preserve">Зарина </v>
      </c>
      <c r="F117" s="5"/>
      <c r="G117" s="8">
        <v>8</v>
      </c>
      <c r="H117" s="9"/>
      <c r="I117" s="8" t="s">
        <v>19</v>
      </c>
      <c r="J117" s="7">
        <v>0</v>
      </c>
      <c r="K117" s="7"/>
      <c r="L117" s="7">
        <v>0</v>
      </c>
      <c r="M117" s="7">
        <v>35</v>
      </c>
      <c r="N117" s="10" t="str">
        <f t="shared" si="1"/>
        <v>участник</v>
      </c>
      <c r="O117" s="5" t="str">
        <f>[4]Лист1!O21</f>
        <v>Канайкина Н.В.</v>
      </c>
      <c r="P117" s="4" t="s">
        <v>23</v>
      </c>
      <c r="Q117" s="3" t="s">
        <v>27</v>
      </c>
    </row>
    <row r="118" spans="1:17" x14ac:dyDescent="0.25">
      <c r="A118" s="3">
        <v>100</v>
      </c>
      <c r="B118" s="3" t="s">
        <v>16</v>
      </c>
      <c r="C118" s="5" t="s">
        <v>46</v>
      </c>
      <c r="D118" s="4" t="str">
        <f>[17]Лист1!D5</f>
        <v>Зиганшин</v>
      </c>
      <c r="E118" s="4" t="str">
        <f>[17]Лист1!E5</f>
        <v>Рунар</v>
      </c>
      <c r="F118" s="4"/>
      <c r="G118" s="8">
        <f>[17]Лист1!G5</f>
        <v>8</v>
      </c>
      <c r="H118" s="9"/>
      <c r="I118" s="8" t="str">
        <f>[17]Лист1!I5</f>
        <v>м</v>
      </c>
      <c r="J118" s="7">
        <v>0</v>
      </c>
      <c r="K118" s="7"/>
      <c r="L118" s="7">
        <v>0</v>
      </c>
      <c r="M118" s="7">
        <v>35</v>
      </c>
      <c r="N118" s="10" t="str">
        <f t="shared" si="1"/>
        <v>участник</v>
      </c>
      <c r="O118" s="4" t="str">
        <f>[17]Лист1!O5</f>
        <v>Мифтахова Т.А.</v>
      </c>
      <c r="P118" s="5" t="s">
        <v>46</v>
      </c>
      <c r="Q118" s="3" t="s">
        <v>27</v>
      </c>
    </row>
    <row r="119" spans="1:17" x14ac:dyDescent="0.25">
      <c r="A119" s="3">
        <v>138</v>
      </c>
      <c r="B119" s="3" t="s">
        <v>16</v>
      </c>
      <c r="C119" s="5" t="s">
        <v>68</v>
      </c>
      <c r="D119" s="5" t="s">
        <v>74</v>
      </c>
      <c r="E119" s="5" t="s">
        <v>75</v>
      </c>
      <c r="F119" s="5"/>
      <c r="G119" s="8">
        <v>8</v>
      </c>
      <c r="H119" s="9"/>
      <c r="I119" s="8" t="s">
        <v>19</v>
      </c>
      <c r="J119" s="7">
        <v>0</v>
      </c>
      <c r="K119" s="7"/>
      <c r="L119" s="7">
        <v>0</v>
      </c>
      <c r="M119" s="7">
        <v>35</v>
      </c>
      <c r="N119" s="10" t="str">
        <f t="shared" si="1"/>
        <v>участник</v>
      </c>
      <c r="O119" s="5" t="s">
        <v>71</v>
      </c>
      <c r="P119" s="5" t="s">
        <v>68</v>
      </c>
      <c r="Q119" s="3" t="s">
        <v>27</v>
      </c>
    </row>
    <row r="120" spans="1:17" x14ac:dyDescent="0.25">
      <c r="A120" s="3"/>
      <c r="B120" s="3" t="s">
        <v>16</v>
      </c>
      <c r="C120" s="5" t="s">
        <v>111</v>
      </c>
      <c r="D120" s="5" t="s">
        <v>112</v>
      </c>
      <c r="E120" s="5" t="s">
        <v>78</v>
      </c>
      <c r="F120" s="5"/>
      <c r="G120" s="8">
        <v>8</v>
      </c>
      <c r="H120" s="9"/>
      <c r="I120" s="8" t="s">
        <v>19</v>
      </c>
      <c r="J120" s="7">
        <v>0</v>
      </c>
      <c r="K120" s="7"/>
      <c r="L120" s="7">
        <v>0</v>
      </c>
      <c r="M120" s="7">
        <v>35</v>
      </c>
      <c r="N120" s="10" t="str">
        <f t="shared" si="1"/>
        <v>участник</v>
      </c>
      <c r="O120" s="5" t="s">
        <v>113</v>
      </c>
      <c r="P120" s="5" t="s">
        <v>111</v>
      </c>
      <c r="Q120" s="3" t="s">
        <v>27</v>
      </c>
    </row>
    <row r="121" spans="1:17" x14ac:dyDescent="0.25">
      <c r="A121" s="3">
        <v>107</v>
      </c>
      <c r="B121" s="3" t="s">
        <v>16</v>
      </c>
      <c r="C121" s="5" t="str">
        <f>[1]Лист1!C36</f>
        <v>МБОУ "СОШ №1"</v>
      </c>
      <c r="D121" s="5" t="str">
        <f>[1]Лист1!D36</f>
        <v>Аккулова</v>
      </c>
      <c r="E121" s="5" t="str">
        <f>[1]Лист1!E36</f>
        <v>Регина</v>
      </c>
      <c r="F121" s="5"/>
      <c r="G121" s="8">
        <v>9</v>
      </c>
      <c r="H121" s="9"/>
      <c r="I121" s="8" t="str">
        <f>[1]Лист1!I36</f>
        <v>ж</v>
      </c>
      <c r="J121" s="7">
        <v>7</v>
      </c>
      <c r="K121" s="7"/>
      <c r="L121" s="7">
        <v>7</v>
      </c>
      <c r="M121" s="7">
        <v>35</v>
      </c>
      <c r="N121" s="10" t="str">
        <f t="shared" si="1"/>
        <v>участник</v>
      </c>
      <c r="O121" s="5" t="str">
        <f>[1]Лист1!O36</f>
        <v>Шаяхметова А.А.</v>
      </c>
      <c r="P121" s="5" t="str">
        <f>[1]Лист1!P36</f>
        <v>МБОУ "СОШ №1"</v>
      </c>
      <c r="Q121" s="3" t="s">
        <v>27</v>
      </c>
    </row>
    <row r="122" spans="1:17" x14ac:dyDescent="0.25">
      <c r="A122" s="3">
        <v>104</v>
      </c>
      <c r="B122" s="3" t="s">
        <v>16</v>
      </c>
      <c r="C122" s="4" t="str">
        <f>[10]Лист1!C8</f>
        <v>МБОУ "Ильнетская СОШ имени Микая (Герасимова М.С.)"</v>
      </c>
      <c r="D122" s="4" t="str">
        <f>[10]Лист1!D8</f>
        <v xml:space="preserve">Шамсутдинова </v>
      </c>
      <c r="E122" s="4" t="str">
        <f>[10]Лист1!E8</f>
        <v>Карина</v>
      </c>
      <c r="F122" s="4"/>
      <c r="G122" s="8">
        <f>[10]Лист1!G8</f>
        <v>9</v>
      </c>
      <c r="H122" s="9"/>
      <c r="I122" s="8" t="str">
        <f>[10]Лист1!I8</f>
        <v>ж</v>
      </c>
      <c r="J122" s="7">
        <v>2</v>
      </c>
      <c r="K122" s="7"/>
      <c r="L122" s="7">
        <v>2</v>
      </c>
      <c r="M122" s="7">
        <v>35</v>
      </c>
      <c r="N122" s="10" t="str">
        <f t="shared" si="1"/>
        <v>участник</v>
      </c>
      <c r="O122" s="4" t="str">
        <f>[10]Лист1!O8</f>
        <v>Андреева С.Ю.</v>
      </c>
      <c r="P122" s="5" t="str">
        <f>[10]Лист1!P8</f>
        <v>МБОУ "Ильнетская СОШ имени Микая (Герасимова М.С.)"</v>
      </c>
      <c r="Q122" s="3" t="s">
        <v>27</v>
      </c>
    </row>
    <row r="123" spans="1:17" x14ac:dyDescent="0.25">
      <c r="A123" s="3">
        <v>106</v>
      </c>
      <c r="B123" s="3" t="s">
        <v>16</v>
      </c>
      <c r="C123" s="5" t="str">
        <f>[1]Лист1!C35</f>
        <v>МБОУ "СОШ №1"</v>
      </c>
      <c r="D123" s="5" t="str">
        <f>[1]Лист1!D35</f>
        <v>Луппова</v>
      </c>
      <c r="E123" s="5" t="str">
        <f>[1]Лист1!E35</f>
        <v>Наталья</v>
      </c>
      <c r="F123" s="5"/>
      <c r="G123" s="8">
        <v>9</v>
      </c>
      <c r="H123" s="9"/>
      <c r="I123" s="8" t="str">
        <f>[1]Лист1!I35</f>
        <v>ж</v>
      </c>
      <c r="J123" s="7">
        <v>2</v>
      </c>
      <c r="K123" s="7"/>
      <c r="L123" s="7">
        <v>2</v>
      </c>
      <c r="M123" s="7">
        <v>35</v>
      </c>
      <c r="N123" s="10" t="str">
        <f t="shared" si="1"/>
        <v>участник</v>
      </c>
      <c r="O123" s="5" t="str">
        <f>[1]Лист1!O35</f>
        <v>Денисова О.Н.</v>
      </c>
      <c r="P123" s="5" t="str">
        <f>[1]Лист1!P35</f>
        <v>МБОУ "СОШ №1"</v>
      </c>
      <c r="Q123" s="3" t="s">
        <v>27</v>
      </c>
    </row>
    <row r="124" spans="1:17" x14ac:dyDescent="0.25">
      <c r="A124" s="3">
        <v>103</v>
      </c>
      <c r="B124" s="3" t="s">
        <v>16</v>
      </c>
      <c r="C124" s="4" t="s">
        <v>18</v>
      </c>
      <c r="D124" s="4" t="str">
        <f>[7]Лист1!D5</f>
        <v>Хабибуллин</v>
      </c>
      <c r="E124" s="4" t="str">
        <f>[7]Лист1!E5</f>
        <v>Самат</v>
      </c>
      <c r="F124" s="4"/>
      <c r="G124" s="8">
        <f>[7]Лист1!G5</f>
        <v>9</v>
      </c>
      <c r="H124" s="9"/>
      <c r="I124" s="8" t="s">
        <v>17</v>
      </c>
      <c r="J124" s="7">
        <v>0</v>
      </c>
      <c r="K124" s="7"/>
      <c r="L124" s="7">
        <v>0</v>
      </c>
      <c r="M124" s="7">
        <v>35</v>
      </c>
      <c r="N124" s="10" t="str">
        <f t="shared" si="1"/>
        <v>участник</v>
      </c>
      <c r="O124" s="4" t="s">
        <v>39</v>
      </c>
      <c r="P124" s="5" t="s">
        <v>18</v>
      </c>
      <c r="Q124" s="3" t="s">
        <v>27</v>
      </c>
    </row>
    <row r="125" spans="1:17" x14ac:dyDescent="0.25">
      <c r="A125" s="3">
        <v>105</v>
      </c>
      <c r="B125" s="3" t="s">
        <v>16</v>
      </c>
      <c r="C125" s="5" t="str">
        <f>[1]Лист1!C34</f>
        <v>МБОУ "СОШ №1"</v>
      </c>
      <c r="D125" s="5" t="str">
        <f>[1]Лист1!D34</f>
        <v>Тунгускова</v>
      </c>
      <c r="E125" s="5" t="str">
        <f>[1]Лист1!E34</f>
        <v>Виолета</v>
      </c>
      <c r="F125" s="5"/>
      <c r="G125" s="8">
        <v>9</v>
      </c>
      <c r="H125" s="9"/>
      <c r="I125" s="8" t="str">
        <f>[1]Лист1!I34</f>
        <v>ж</v>
      </c>
      <c r="J125" s="7">
        <v>0</v>
      </c>
      <c r="K125" s="7"/>
      <c r="L125" s="7">
        <v>0</v>
      </c>
      <c r="M125" s="7">
        <v>35</v>
      </c>
      <c r="N125" s="10" t="str">
        <f t="shared" si="1"/>
        <v>участник</v>
      </c>
      <c r="O125" s="5" t="str">
        <f>[1]Лист1!O34</f>
        <v>Шаяхметова А.А.</v>
      </c>
      <c r="P125" s="5" t="str">
        <f>[1]Лист1!P34</f>
        <v>МБОУ "СОШ №1"</v>
      </c>
      <c r="Q125" s="3" t="s">
        <v>27</v>
      </c>
    </row>
    <row r="126" spans="1:17" x14ac:dyDescent="0.25">
      <c r="A126" s="3">
        <v>108</v>
      </c>
      <c r="B126" s="3" t="s">
        <v>16</v>
      </c>
      <c r="C126" s="5" t="str">
        <f>[1]Лист1!C37</f>
        <v>МБОУ "СОШ №1"</v>
      </c>
      <c r="D126" s="5" t="str">
        <f>[1]Лист1!D37</f>
        <v>Гильфанов</v>
      </c>
      <c r="E126" s="5" t="str">
        <f>[1]Лист1!E37</f>
        <v>Ринальд</v>
      </c>
      <c r="F126" s="5"/>
      <c r="G126" s="8">
        <v>9</v>
      </c>
      <c r="H126" s="9"/>
      <c r="I126" s="8" t="str">
        <f>[1]Лист1!I37</f>
        <v>м</v>
      </c>
      <c r="J126" s="7">
        <v>0</v>
      </c>
      <c r="K126" s="7"/>
      <c r="L126" s="7">
        <v>0</v>
      </c>
      <c r="M126" s="7">
        <v>35</v>
      </c>
      <c r="N126" s="10" t="str">
        <f t="shared" si="1"/>
        <v>участник</v>
      </c>
      <c r="O126" s="5" t="str">
        <f>[1]Лист1!O37</f>
        <v>Денисова О.Н.</v>
      </c>
      <c r="P126" s="5" t="str">
        <f>[1]Лист1!P37</f>
        <v>МБОУ "СОШ №1"</v>
      </c>
      <c r="Q126" s="3" t="s">
        <v>27</v>
      </c>
    </row>
    <row r="127" spans="1:17" x14ac:dyDescent="0.25">
      <c r="A127" s="3"/>
      <c r="B127" s="3" t="s">
        <v>16</v>
      </c>
      <c r="C127" s="5" t="s">
        <v>114</v>
      </c>
      <c r="D127" s="5" t="s">
        <v>115</v>
      </c>
      <c r="E127" s="5" t="s">
        <v>116</v>
      </c>
      <c r="F127" s="5"/>
      <c r="G127" s="8">
        <v>9</v>
      </c>
      <c r="H127" s="9"/>
      <c r="I127" s="8" t="s">
        <v>17</v>
      </c>
      <c r="J127" s="7">
        <v>0</v>
      </c>
      <c r="K127" s="7"/>
      <c r="L127" s="7">
        <v>0</v>
      </c>
      <c r="M127" s="7">
        <v>35</v>
      </c>
      <c r="N127" s="10" t="str">
        <f t="shared" si="1"/>
        <v>участник</v>
      </c>
      <c r="O127" s="5" t="s">
        <v>34</v>
      </c>
      <c r="P127" s="5" t="s">
        <v>114</v>
      </c>
      <c r="Q127" s="3" t="s">
        <v>27</v>
      </c>
    </row>
    <row r="128" spans="1:17" x14ac:dyDescent="0.25">
      <c r="A128" s="3"/>
      <c r="B128" s="3" t="s">
        <v>16</v>
      </c>
      <c r="C128" s="5" t="s">
        <v>114</v>
      </c>
      <c r="D128" s="5" t="s">
        <v>117</v>
      </c>
      <c r="E128" s="5" t="s">
        <v>118</v>
      </c>
      <c r="F128" s="5"/>
      <c r="G128" s="8">
        <v>9</v>
      </c>
      <c r="H128" s="9"/>
      <c r="I128" s="8" t="s">
        <v>19</v>
      </c>
      <c r="J128" s="7">
        <v>0</v>
      </c>
      <c r="K128" s="7"/>
      <c r="L128" s="7">
        <v>0</v>
      </c>
      <c r="M128" s="7">
        <v>35</v>
      </c>
      <c r="N128" s="10" t="str">
        <f t="shared" si="1"/>
        <v>участник</v>
      </c>
      <c r="O128" s="5" t="s">
        <v>34</v>
      </c>
      <c r="P128" s="5" t="s">
        <v>114</v>
      </c>
      <c r="Q128" s="3" t="s">
        <v>27</v>
      </c>
    </row>
    <row r="129" spans="1:17" x14ac:dyDescent="0.25">
      <c r="A129" s="3"/>
      <c r="B129" s="3" t="s">
        <v>16</v>
      </c>
      <c r="C129" s="5" t="s">
        <v>114</v>
      </c>
      <c r="D129" s="5" t="s">
        <v>119</v>
      </c>
      <c r="E129" s="5" t="s">
        <v>120</v>
      </c>
      <c r="F129" s="5"/>
      <c r="G129" s="8">
        <v>9</v>
      </c>
      <c r="H129" s="9"/>
      <c r="I129" s="8" t="s">
        <v>19</v>
      </c>
      <c r="J129" s="7">
        <v>0</v>
      </c>
      <c r="K129" s="7"/>
      <c r="L129" s="7">
        <v>0</v>
      </c>
      <c r="M129" s="7">
        <v>35</v>
      </c>
      <c r="N129" s="10" t="str">
        <f t="shared" si="1"/>
        <v>участник</v>
      </c>
      <c r="O129" s="5" t="s">
        <v>34</v>
      </c>
      <c r="P129" s="5" t="s">
        <v>114</v>
      </c>
      <c r="Q129" s="3" t="s">
        <v>27</v>
      </c>
    </row>
    <row r="130" spans="1:17" x14ac:dyDescent="0.25">
      <c r="A130" s="3">
        <v>115</v>
      </c>
      <c r="B130" s="3" t="s">
        <v>16</v>
      </c>
      <c r="C130" s="5" t="str">
        <f>[1]Лист1!C39</f>
        <v>МБОУ "СОШ №1"</v>
      </c>
      <c r="D130" s="5" t="str">
        <f>[1]Лист1!D39</f>
        <v xml:space="preserve">Малыхина </v>
      </c>
      <c r="E130" s="5" t="str">
        <f>[1]Лист1!E39</f>
        <v>Анастасия</v>
      </c>
      <c r="F130" s="5"/>
      <c r="G130" s="8">
        <v>10</v>
      </c>
      <c r="H130" s="9"/>
      <c r="I130" s="8" t="str">
        <f>[1]Лист1!I39</f>
        <v>ж</v>
      </c>
      <c r="J130" s="7">
        <v>21</v>
      </c>
      <c r="K130" s="7"/>
      <c r="L130" s="7">
        <v>21</v>
      </c>
      <c r="M130" s="7">
        <v>35</v>
      </c>
      <c r="N130" s="10" t="str">
        <f t="shared" si="1"/>
        <v>победитель</v>
      </c>
      <c r="O130" s="5" t="str">
        <f>[1]Лист1!O39</f>
        <v>Сабирова Г.Р.</v>
      </c>
      <c r="P130" s="5" t="str">
        <f>[1]Лист1!P39</f>
        <v>МБОУ "СОШ №1"</v>
      </c>
      <c r="Q130" s="3" t="s">
        <v>27</v>
      </c>
    </row>
    <row r="131" spans="1:17" x14ac:dyDescent="0.25">
      <c r="A131" s="3">
        <v>116</v>
      </c>
      <c r="B131" s="3" t="s">
        <v>16</v>
      </c>
      <c r="C131" s="5" t="str">
        <f>[1]Лист1!C40</f>
        <v>МБОУ "СОШ №1"</v>
      </c>
      <c r="D131" s="4" t="str">
        <f>[1]Лист1!D40</f>
        <v>Низамутдинов</v>
      </c>
      <c r="E131" s="4" t="str">
        <f>[1]Лист1!E40</f>
        <v>Дамир</v>
      </c>
      <c r="F131" s="4"/>
      <c r="G131" s="8">
        <v>10</v>
      </c>
      <c r="H131" s="9"/>
      <c r="I131" s="8" t="str">
        <f>[1]Лист1!I40</f>
        <v>м</v>
      </c>
      <c r="J131" s="7">
        <v>14</v>
      </c>
      <c r="K131" s="7"/>
      <c r="L131" s="7">
        <v>14</v>
      </c>
      <c r="M131" s="7">
        <v>35</v>
      </c>
      <c r="N131" s="10" t="str">
        <f t="shared" si="1"/>
        <v>призер</v>
      </c>
      <c r="O131" s="4" t="str">
        <f>[1]Лист1!O40</f>
        <v>Сабирова Г.Р.</v>
      </c>
      <c r="P131" s="5" t="str">
        <f>[1]Лист1!P40</f>
        <v>МБОУ "СОШ №1"</v>
      </c>
      <c r="Q131" s="3" t="s">
        <v>27</v>
      </c>
    </row>
    <row r="132" spans="1:17" x14ac:dyDescent="0.25">
      <c r="A132" s="3">
        <v>117</v>
      </c>
      <c r="B132" s="3" t="s">
        <v>16</v>
      </c>
      <c r="C132" s="4" t="str">
        <f>$P$94</f>
        <v>МБОУ "СОШ №7"</v>
      </c>
      <c r="D132" s="5" t="str">
        <f>[4]Лист1!D22</f>
        <v>Горшкова</v>
      </c>
      <c r="E132" s="5" t="str">
        <f>[4]Лист1!E22</f>
        <v>Ксения</v>
      </c>
      <c r="F132" s="5"/>
      <c r="G132" s="8">
        <f>[4]Лист1!G22</f>
        <v>10</v>
      </c>
      <c r="H132" s="9"/>
      <c r="I132" s="8" t="s">
        <v>19</v>
      </c>
      <c r="J132" s="7">
        <v>7</v>
      </c>
      <c r="K132" s="7"/>
      <c r="L132" s="7">
        <v>7</v>
      </c>
      <c r="M132" s="7">
        <v>35</v>
      </c>
      <c r="N132" s="10" t="str">
        <f t="shared" ref="N132:N147" si="2">IF(L132&lt;(M132/4),"участник",IF(L132&lt;(M132/2),"призер","победитель"))</f>
        <v>участник</v>
      </c>
      <c r="O132" s="5" t="str">
        <f>[4]Лист1!O22</f>
        <v>Султанова С.Р.</v>
      </c>
      <c r="P132" s="4" t="s">
        <v>23</v>
      </c>
      <c r="Q132" s="3" t="s">
        <v>27</v>
      </c>
    </row>
    <row r="133" spans="1:17" x14ac:dyDescent="0.25">
      <c r="A133" s="3"/>
      <c r="B133" s="3" t="s">
        <v>16</v>
      </c>
      <c r="C133" s="5" t="s">
        <v>114</v>
      </c>
      <c r="D133" s="5" t="s">
        <v>121</v>
      </c>
      <c r="E133" s="5" t="s">
        <v>122</v>
      </c>
      <c r="F133" s="5"/>
      <c r="G133" s="8">
        <v>10</v>
      </c>
      <c r="H133" s="9"/>
      <c r="I133" s="8" t="s">
        <v>19</v>
      </c>
      <c r="J133" s="7">
        <v>7</v>
      </c>
      <c r="K133" s="7"/>
      <c r="L133" s="7">
        <v>7</v>
      </c>
      <c r="M133" s="7">
        <v>35</v>
      </c>
      <c r="N133" s="10" t="str">
        <f t="shared" si="2"/>
        <v>участник</v>
      </c>
      <c r="O133" s="5" t="s">
        <v>34</v>
      </c>
      <c r="P133" s="5" t="s">
        <v>114</v>
      </c>
      <c r="Q133" s="3" t="s">
        <v>27</v>
      </c>
    </row>
    <row r="134" spans="1:17" x14ac:dyDescent="0.25">
      <c r="A134" s="3">
        <v>114</v>
      </c>
      <c r="B134" s="3" t="s">
        <v>16</v>
      </c>
      <c r="C134" s="5" t="str">
        <f>[1]Лист1!C38</f>
        <v>МБОУ "СОШ №1"</v>
      </c>
      <c r="D134" s="5" t="str">
        <f>[1]Лист1!D38</f>
        <v>Низамутдинов</v>
      </c>
      <c r="E134" s="5" t="str">
        <f>[1]Лист1!E38</f>
        <v>Данис</v>
      </c>
      <c r="F134" s="5"/>
      <c r="G134" s="8">
        <v>10</v>
      </c>
      <c r="H134" s="9"/>
      <c r="I134" s="8" t="str">
        <f>[1]Лист1!I38</f>
        <v>м</v>
      </c>
      <c r="J134" s="7">
        <v>4</v>
      </c>
      <c r="K134" s="7"/>
      <c r="L134" s="7">
        <v>4</v>
      </c>
      <c r="M134" s="7">
        <v>35</v>
      </c>
      <c r="N134" s="10" t="str">
        <f t="shared" si="2"/>
        <v>участник</v>
      </c>
      <c r="O134" s="5" t="str">
        <f>[1]Лист1!O38</f>
        <v>Сабирова Г.Р.</v>
      </c>
      <c r="P134" s="5" t="str">
        <f>[1]Лист1!P38</f>
        <v>МБОУ "СОШ №1"</v>
      </c>
      <c r="Q134" s="3" t="s">
        <v>27</v>
      </c>
    </row>
    <row r="135" spans="1:17" x14ac:dyDescent="0.25">
      <c r="A135" s="3">
        <v>111</v>
      </c>
      <c r="B135" s="3" t="s">
        <v>16</v>
      </c>
      <c r="C135" s="5" t="str">
        <f>[2]Лист1!C15</f>
        <v>МБОУ "Гимназия №1"</v>
      </c>
      <c r="D135" s="5" t="str">
        <f>[2]Лист1!D15</f>
        <v>Тазиева</v>
      </c>
      <c r="E135" s="5" t="str">
        <f>[2]Лист1!E15</f>
        <v>Эльвина</v>
      </c>
      <c r="F135" s="5"/>
      <c r="G135" s="8">
        <f>[2]Лист1!G15</f>
        <v>10</v>
      </c>
      <c r="H135" s="9"/>
      <c r="I135" s="8" t="str">
        <f>[2]Лист1!I15</f>
        <v>ж</v>
      </c>
      <c r="J135" s="7">
        <v>3</v>
      </c>
      <c r="K135" s="7"/>
      <c r="L135" s="7">
        <v>3</v>
      </c>
      <c r="M135" s="7">
        <v>35</v>
      </c>
      <c r="N135" s="10" t="str">
        <f t="shared" si="2"/>
        <v>участник</v>
      </c>
      <c r="O135" s="5" t="s">
        <v>34</v>
      </c>
      <c r="P135" s="3" t="s">
        <v>114</v>
      </c>
      <c r="Q135" s="3" t="s">
        <v>27</v>
      </c>
    </row>
    <row r="136" spans="1:17" x14ac:dyDescent="0.25">
      <c r="A136" s="3">
        <v>112</v>
      </c>
      <c r="B136" s="3" t="s">
        <v>16</v>
      </c>
      <c r="C136" s="5" t="str">
        <f>[2]Лист1!C16</f>
        <v>МБОУ "Гимназия №1"</v>
      </c>
      <c r="D136" s="5" t="str">
        <f>[2]Лист1!D16</f>
        <v>Девликамов</v>
      </c>
      <c r="E136" s="5" t="str">
        <f>[2]Лист1!E16</f>
        <v>Ренард</v>
      </c>
      <c r="F136" s="5"/>
      <c r="G136" s="8">
        <f>[2]Лист1!G16</f>
        <v>10</v>
      </c>
      <c r="H136" s="9"/>
      <c r="I136" s="8" t="str">
        <f>[2]Лист1!I16</f>
        <v>м</v>
      </c>
      <c r="J136" s="7">
        <v>0</v>
      </c>
      <c r="K136" s="7"/>
      <c r="L136" s="7">
        <v>0</v>
      </c>
      <c r="M136" s="7">
        <v>35</v>
      </c>
      <c r="N136" s="10" t="str">
        <f t="shared" si="2"/>
        <v>участник</v>
      </c>
      <c r="O136" s="5" t="s">
        <v>34</v>
      </c>
      <c r="P136" s="3" t="s">
        <v>114</v>
      </c>
      <c r="Q136" s="3" t="s">
        <v>27</v>
      </c>
    </row>
    <row r="137" spans="1:17" x14ac:dyDescent="0.25">
      <c r="A137" s="3">
        <v>113</v>
      </c>
      <c r="B137" s="3" t="s">
        <v>16</v>
      </c>
      <c r="C137" s="5" t="str">
        <f>[2]Лист1!C17</f>
        <v>МБОУ "Гимназия №1"</v>
      </c>
      <c r="D137" s="5" t="str">
        <f>[2]Лист1!D17</f>
        <v>Калмыков</v>
      </c>
      <c r="E137" s="5" t="str">
        <f>[2]Лист1!E17</f>
        <v>Андрей</v>
      </c>
      <c r="F137" s="5"/>
      <c r="G137" s="8">
        <f>[2]Лист1!G17</f>
        <v>10</v>
      </c>
      <c r="H137" s="9"/>
      <c r="I137" s="8" t="str">
        <f>[2]Лист1!I17</f>
        <v>м</v>
      </c>
      <c r="J137" s="7">
        <v>0</v>
      </c>
      <c r="K137" s="7"/>
      <c r="L137" s="7">
        <v>0</v>
      </c>
      <c r="M137" s="7">
        <v>35</v>
      </c>
      <c r="N137" s="10" t="str">
        <f t="shared" si="2"/>
        <v>участник</v>
      </c>
      <c r="O137" s="5" t="s">
        <v>34</v>
      </c>
      <c r="P137" s="3" t="s">
        <v>114</v>
      </c>
      <c r="Q137" s="3" t="s">
        <v>27</v>
      </c>
    </row>
    <row r="138" spans="1:17" x14ac:dyDescent="0.25">
      <c r="A138" s="3"/>
      <c r="B138" s="3" t="s">
        <v>16</v>
      </c>
      <c r="C138" s="5" t="s">
        <v>25</v>
      </c>
      <c r="D138" s="5" t="s">
        <v>123</v>
      </c>
      <c r="E138" s="5" t="s">
        <v>124</v>
      </c>
      <c r="F138" s="5"/>
      <c r="G138" s="8">
        <v>10</v>
      </c>
      <c r="H138" s="9"/>
      <c r="I138" s="8" t="s">
        <v>17</v>
      </c>
      <c r="J138" s="7">
        <v>0</v>
      </c>
      <c r="K138" s="7"/>
      <c r="L138" s="7">
        <v>0</v>
      </c>
      <c r="M138" s="7">
        <v>35</v>
      </c>
      <c r="N138" s="10" t="str">
        <f t="shared" si="2"/>
        <v>участник</v>
      </c>
      <c r="O138" s="5" t="s">
        <v>93</v>
      </c>
      <c r="P138" s="5" t="s">
        <v>25</v>
      </c>
      <c r="Q138" s="3" t="s">
        <v>27</v>
      </c>
    </row>
    <row r="139" spans="1:17" x14ac:dyDescent="0.25">
      <c r="A139" s="3"/>
      <c r="B139" s="3" t="s">
        <v>16</v>
      </c>
      <c r="C139" s="5" t="s">
        <v>111</v>
      </c>
      <c r="D139" s="5" t="s">
        <v>125</v>
      </c>
      <c r="E139" s="5" t="s">
        <v>126</v>
      </c>
      <c r="F139" s="5"/>
      <c r="G139" s="8">
        <v>10</v>
      </c>
      <c r="H139" s="9"/>
      <c r="I139" s="8" t="s">
        <v>19</v>
      </c>
      <c r="J139" s="7">
        <v>0</v>
      </c>
      <c r="K139" s="7"/>
      <c r="L139" s="7">
        <v>0</v>
      </c>
      <c r="M139" s="7">
        <v>35</v>
      </c>
      <c r="N139" s="10" t="str">
        <f t="shared" si="2"/>
        <v>участник</v>
      </c>
      <c r="O139" s="5" t="s">
        <v>113</v>
      </c>
      <c r="P139" s="5" t="s">
        <v>111</v>
      </c>
      <c r="Q139" s="3" t="s">
        <v>27</v>
      </c>
    </row>
    <row r="140" spans="1:17" x14ac:dyDescent="0.25">
      <c r="A140" s="3">
        <v>121</v>
      </c>
      <c r="B140" s="3" t="s">
        <v>16</v>
      </c>
      <c r="C140" s="5" t="str">
        <f>[1]Лист1!C42</f>
        <v>МБОУ "СОШ №1"</v>
      </c>
      <c r="D140" s="5" t="str">
        <f>[1]Лист1!D42</f>
        <v>Солдатова</v>
      </c>
      <c r="E140" s="5" t="str">
        <f>[1]Лист1!E42</f>
        <v>Полина</v>
      </c>
      <c r="F140" s="5"/>
      <c r="G140" s="8">
        <v>11</v>
      </c>
      <c r="H140" s="9"/>
      <c r="I140" s="8" t="str">
        <f>[1]Лист1!I42</f>
        <v>ж</v>
      </c>
      <c r="J140" s="7">
        <v>21</v>
      </c>
      <c r="K140" s="7"/>
      <c r="L140" s="7">
        <v>21</v>
      </c>
      <c r="M140" s="7">
        <v>35</v>
      </c>
      <c r="N140" s="10" t="str">
        <f t="shared" si="2"/>
        <v>победитель</v>
      </c>
      <c r="O140" s="5" t="str">
        <f>[1]Лист1!O42</f>
        <v>Сабирова Г.Р.</v>
      </c>
      <c r="P140" s="5" t="str">
        <f>[1]Лист1!P42</f>
        <v>МБОУ "СОШ №1"</v>
      </c>
      <c r="Q140" s="3" t="s">
        <v>27</v>
      </c>
    </row>
    <row r="141" spans="1:17" x14ac:dyDescent="0.25">
      <c r="A141" s="3">
        <v>119</v>
      </c>
      <c r="B141" s="3" t="s">
        <v>16</v>
      </c>
      <c r="C141" s="4" t="str">
        <f>[2]Лист1!C19</f>
        <v>МБОУ "Гимназия №1"</v>
      </c>
      <c r="D141" s="4" t="str">
        <f>[2]Лист1!D19</f>
        <v>Канахин</v>
      </c>
      <c r="E141" s="4" t="str">
        <f>[2]Лист1!E19</f>
        <v>Кирилл</v>
      </c>
      <c r="F141" s="4"/>
      <c r="G141" s="8">
        <f>[2]Лист1!G19</f>
        <v>11</v>
      </c>
      <c r="H141" s="9"/>
      <c r="I141" s="8" t="str">
        <f>[2]Лист1!I19</f>
        <v>м</v>
      </c>
      <c r="J141" s="7">
        <v>20</v>
      </c>
      <c r="K141" s="7"/>
      <c r="L141" s="7">
        <v>20</v>
      </c>
      <c r="M141" s="7">
        <v>35</v>
      </c>
      <c r="N141" s="10" t="s">
        <v>170</v>
      </c>
      <c r="O141" s="5" t="s">
        <v>34</v>
      </c>
      <c r="P141" s="3" t="s">
        <v>114</v>
      </c>
      <c r="Q141" s="3" t="s">
        <v>27</v>
      </c>
    </row>
    <row r="142" spans="1:17" x14ac:dyDescent="0.25">
      <c r="A142" s="3">
        <v>120</v>
      </c>
      <c r="B142" s="3" t="s">
        <v>16</v>
      </c>
      <c r="C142" s="5" t="str">
        <f>[1]Лист1!C41</f>
        <v>МБОУ "СОШ №1"</v>
      </c>
      <c r="D142" s="4" t="str">
        <f>[1]Лист1!D41</f>
        <v>Салаватуллина</v>
      </c>
      <c r="E142" s="4" t="str">
        <f>[1]Лист1!E41</f>
        <v>Алия</v>
      </c>
      <c r="F142" s="4"/>
      <c r="G142" s="8">
        <v>11</v>
      </c>
      <c r="H142" s="9"/>
      <c r="I142" s="8" t="str">
        <f>[1]Лист1!I41</f>
        <v>ж</v>
      </c>
      <c r="J142" s="7">
        <v>14</v>
      </c>
      <c r="K142" s="7"/>
      <c r="L142" s="7">
        <v>14</v>
      </c>
      <c r="M142" s="7">
        <v>35</v>
      </c>
      <c r="N142" s="10" t="str">
        <f t="shared" si="2"/>
        <v>призер</v>
      </c>
      <c r="O142" s="4" t="str">
        <f>[1]Лист1!O41</f>
        <v>Сабирова Г.Р.</v>
      </c>
      <c r="P142" s="5" t="str">
        <f>[1]Лист1!P41</f>
        <v>МБОУ "СОШ №1"</v>
      </c>
      <c r="Q142" s="3" t="s">
        <v>27</v>
      </c>
    </row>
    <row r="143" spans="1:17" x14ac:dyDescent="0.25">
      <c r="A143" s="3">
        <v>124</v>
      </c>
      <c r="B143" s="3" t="s">
        <v>16</v>
      </c>
      <c r="C143" s="4" t="s">
        <v>25</v>
      </c>
      <c r="D143" s="5" t="str">
        <f>[6]Лист1!D6</f>
        <v xml:space="preserve">Гришин  </v>
      </c>
      <c r="E143" s="5" t="str">
        <f>[6]Лист1!E6</f>
        <v>Адель</v>
      </c>
      <c r="F143" s="5"/>
      <c r="G143" s="8">
        <f>[6]Лист1!G6</f>
        <v>11</v>
      </c>
      <c r="H143" s="9"/>
      <c r="I143" s="8" t="s">
        <v>17</v>
      </c>
      <c r="J143" s="7">
        <v>13</v>
      </c>
      <c r="K143" s="7"/>
      <c r="L143" s="7">
        <v>13</v>
      </c>
      <c r="M143" s="7">
        <v>35</v>
      </c>
      <c r="N143" s="10" t="str">
        <f t="shared" si="2"/>
        <v>призер</v>
      </c>
      <c r="O143" s="4" t="str">
        <f>[6]Лист1!O6</f>
        <v>Самуткин Э.В.</v>
      </c>
      <c r="P143" s="5" t="str">
        <f>[6]Лист1!P6</f>
        <v>МБОУ "СОШ №2"</v>
      </c>
      <c r="Q143" s="3" t="s">
        <v>27</v>
      </c>
    </row>
    <row r="144" spans="1:17" x14ac:dyDescent="0.25">
      <c r="A144" s="3">
        <v>122</v>
      </c>
      <c r="B144" s="3" t="s">
        <v>16</v>
      </c>
      <c r="C144" s="5" t="str">
        <f>[1]Лист1!C43</f>
        <v>МБОУ "СОШ №1"</v>
      </c>
      <c r="D144" s="5" t="str">
        <f>[1]Лист1!D43</f>
        <v>Зиатдинов</v>
      </c>
      <c r="E144" s="5" t="str">
        <f>[1]Лист1!E43</f>
        <v>Марсель</v>
      </c>
      <c r="F144" s="5"/>
      <c r="G144" s="8">
        <v>11</v>
      </c>
      <c r="H144" s="9"/>
      <c r="I144" s="8" t="str">
        <f>[1]Лист1!I43</f>
        <v>м</v>
      </c>
      <c r="J144" s="7">
        <v>11</v>
      </c>
      <c r="K144" s="7"/>
      <c r="L144" s="7">
        <v>11</v>
      </c>
      <c r="M144" s="7">
        <v>35</v>
      </c>
      <c r="N144" s="10" t="s">
        <v>171</v>
      </c>
      <c r="O144" s="5" t="str">
        <f>[1]Лист1!O43</f>
        <v>Сабирова Г.Р.</v>
      </c>
      <c r="P144" s="5" t="str">
        <f>[1]Лист1!P43</f>
        <v>МБОУ "СОШ №1"</v>
      </c>
      <c r="Q144" s="3" t="s">
        <v>27</v>
      </c>
    </row>
    <row r="145" spans="1:17" x14ac:dyDescent="0.25">
      <c r="A145" s="3">
        <v>125</v>
      </c>
      <c r="B145" s="3" t="s">
        <v>16</v>
      </c>
      <c r="C145" s="4" t="str">
        <f>[5]Лист1!C7</f>
        <v>МБОУ "Тихоновская СОШ"</v>
      </c>
      <c r="D145" s="4" t="str">
        <f>[5]Лист1!D7</f>
        <v>Евсеева</v>
      </c>
      <c r="E145" s="4" t="str">
        <f>[5]Лист1!E7</f>
        <v>Александра</v>
      </c>
      <c r="F145" s="4"/>
      <c r="G145" s="8">
        <f>[5]Лист1!G7</f>
        <v>11</v>
      </c>
      <c r="H145" s="9"/>
      <c r="I145" s="8" t="s">
        <v>19</v>
      </c>
      <c r="J145" s="7">
        <v>9</v>
      </c>
      <c r="K145" s="7"/>
      <c r="L145" s="7">
        <v>9</v>
      </c>
      <c r="M145" s="7">
        <v>35</v>
      </c>
      <c r="N145" s="10" t="s">
        <v>171</v>
      </c>
      <c r="O145" s="4" t="str">
        <f>[5]Лист1!O7</f>
        <v>Панкрашина Н.В.</v>
      </c>
      <c r="P145" s="4" t="str">
        <f>[5]Лист1!P7</f>
        <v>МБОУ "Тихоновская СОШ"</v>
      </c>
      <c r="Q145" s="3" t="s">
        <v>27</v>
      </c>
    </row>
    <row r="146" spans="1:17" x14ac:dyDescent="0.25">
      <c r="A146" s="3">
        <v>118</v>
      </c>
      <c r="B146" s="3" t="s">
        <v>16</v>
      </c>
      <c r="C146" s="4" t="str">
        <f>[2]Лист1!C18</f>
        <v>МБОУ "Гимназия №1"</v>
      </c>
      <c r="D146" s="4" t="str">
        <f>[2]Лист1!D18</f>
        <v>Христофорова</v>
      </c>
      <c r="E146" s="4" t="str">
        <f>[2]Лист1!E18</f>
        <v>Полина</v>
      </c>
      <c r="F146" s="4"/>
      <c r="G146" s="8">
        <f>[2]Лист1!G18</f>
        <v>11</v>
      </c>
      <c r="H146" s="9"/>
      <c r="I146" s="8" t="str">
        <f>[2]Лист1!I18</f>
        <v>ж</v>
      </c>
      <c r="J146" s="7">
        <v>2</v>
      </c>
      <c r="K146" s="7"/>
      <c r="L146" s="7">
        <v>2</v>
      </c>
      <c r="M146" s="7">
        <v>35</v>
      </c>
      <c r="N146" s="10" t="str">
        <f t="shared" si="2"/>
        <v>участник</v>
      </c>
      <c r="O146" s="5" t="s">
        <v>34</v>
      </c>
      <c r="P146" s="3" t="s">
        <v>114</v>
      </c>
      <c r="Q146" s="3" t="s">
        <v>27</v>
      </c>
    </row>
    <row r="147" spans="1:17" x14ac:dyDescent="0.25">
      <c r="A147" s="3">
        <v>123</v>
      </c>
      <c r="B147" s="3" t="s">
        <v>16</v>
      </c>
      <c r="C147" s="4" t="str">
        <f>[1]Лист1!C44</f>
        <v>МБОУ "СОШ №1"</v>
      </c>
      <c r="D147" s="4" t="str">
        <f>[1]Лист1!D44</f>
        <v>Закиров</v>
      </c>
      <c r="E147" s="4" t="str">
        <f>[1]Лист1!E44</f>
        <v>Тимур</v>
      </c>
      <c r="F147" s="4"/>
      <c r="G147" s="8">
        <v>11</v>
      </c>
      <c r="H147" s="9"/>
      <c r="I147" s="8" t="str">
        <f>[1]Лист1!I44</f>
        <v>м</v>
      </c>
      <c r="J147" s="7">
        <v>2</v>
      </c>
      <c r="K147" s="7"/>
      <c r="L147" s="7">
        <v>2</v>
      </c>
      <c r="M147" s="7">
        <v>35</v>
      </c>
      <c r="N147" s="10" t="str">
        <f t="shared" si="2"/>
        <v>участник</v>
      </c>
      <c r="O147" s="4" t="str">
        <f>[1]Лист1!O44</f>
        <v>Сабирова Г.Р.</v>
      </c>
      <c r="P147" s="4" t="str">
        <f>[1]Лист1!P44</f>
        <v>МБОУ "СОШ №1"</v>
      </c>
      <c r="Q147" s="3" t="s">
        <v>27</v>
      </c>
    </row>
  </sheetData>
  <sortState ref="A3:Q147">
    <sortCondition ref="G3"/>
  </sortState>
  <mergeCells count="1">
    <mergeCell ref="A1:Q1"/>
  </mergeCells>
  <pageMargins left="0.70866141732283472" right="0.70866141732283472" top="0.74803149606299213" bottom="0.74803149606299213" header="0.31496062992125984" footer="0.31496062992125984"/>
  <pageSetup paperSize="9" scale="62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тестовый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</dc:creator>
  <cp:lastModifiedBy>Рада</cp:lastModifiedBy>
  <cp:lastPrinted>2019-11-15T04:29:19Z</cp:lastPrinted>
  <dcterms:created xsi:type="dcterms:W3CDTF">2019-10-29T08:00:15Z</dcterms:created>
  <dcterms:modified xsi:type="dcterms:W3CDTF">2019-12-09T10:02:53Z</dcterms:modified>
</cp:coreProperties>
</file>